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6" windowHeight="7752"/>
  </bookViews>
  <sheets>
    <sheet name="Hoja1" sheetId="1" r:id="rId1"/>
    <sheet name="Hoja2" sheetId="2" r:id="rId2"/>
    <sheet name="Hoja3" sheetId="3" r:id="rId3"/>
  </sheets>
  <definedNames>
    <definedName name="_xlnm.Print_Titles" localSheetId="0">Hoja1!$2:$6</definedName>
  </definedNames>
  <calcPr calcId="145621"/>
</workbook>
</file>

<file path=xl/calcChain.xml><?xml version="1.0" encoding="utf-8"?>
<calcChain xmlns="http://schemas.openxmlformats.org/spreadsheetml/2006/main">
  <c r="E267" i="1" l="1"/>
  <c r="E265" i="1"/>
  <c r="E260" i="1"/>
  <c r="E259" i="1" s="1"/>
  <c r="E231" i="1"/>
  <c r="E216" i="1" s="1"/>
  <c r="E228" i="1"/>
  <c r="E217" i="1"/>
  <c r="E206" i="1"/>
  <c r="E205" i="1" s="1"/>
  <c r="E203" i="1"/>
  <c r="E199" i="1"/>
  <c r="E189" i="1"/>
  <c r="E183" i="1"/>
  <c r="E179" i="1"/>
  <c r="E168" i="1"/>
  <c r="E161" i="1"/>
  <c r="E159" i="1" s="1"/>
  <c r="E158" i="1" s="1"/>
  <c r="E156" i="1"/>
  <c r="E154" i="1"/>
  <c r="E152" i="1"/>
  <c r="E149" i="1" s="1"/>
  <c r="E150" i="1"/>
  <c r="E142" i="1"/>
  <c r="E136" i="1"/>
  <c r="E132" i="1"/>
  <c r="E120" i="1"/>
  <c r="E104" i="1"/>
  <c r="E95" i="1"/>
  <c r="E91" i="1"/>
  <c r="E76" i="1"/>
  <c r="E68" i="1"/>
  <c r="E66" i="1"/>
  <c r="E64" i="1"/>
  <c r="E60" i="1"/>
  <c r="E56" i="1"/>
  <c r="E54" i="1"/>
  <c r="E50" i="1" s="1"/>
  <c r="E51" i="1"/>
  <c r="E44" i="1"/>
  <c r="E43" i="1"/>
  <c r="E36" i="1"/>
  <c r="E35" i="1"/>
  <c r="E31" i="1"/>
  <c r="E27" i="1"/>
  <c r="E23" i="1"/>
  <c r="E19" i="1"/>
  <c r="E14" i="1"/>
  <c r="E13" i="1"/>
  <c r="E12" i="1" s="1"/>
  <c r="E11" i="1" s="1"/>
  <c r="E8" i="1"/>
  <c r="D267" i="1"/>
  <c r="D265" i="1"/>
  <c r="D260" i="1"/>
  <c r="D259" i="1" s="1"/>
  <c r="D231" i="1"/>
  <c r="D228" i="1"/>
  <c r="D217" i="1"/>
  <c r="D216" i="1" s="1"/>
  <c r="D206" i="1"/>
  <c r="D205" i="1"/>
  <c r="D203" i="1"/>
  <c r="D199" i="1"/>
  <c r="D189" i="1"/>
  <c r="D183" i="1"/>
  <c r="D182" i="1" s="1"/>
  <c r="D179" i="1"/>
  <c r="D168" i="1"/>
  <c r="D161" i="1"/>
  <c r="D159" i="1"/>
  <c r="D156" i="1"/>
  <c r="D154" i="1"/>
  <c r="D152" i="1"/>
  <c r="D150" i="1"/>
  <c r="D149" i="1"/>
  <c r="D142" i="1"/>
  <c r="D136" i="1"/>
  <c r="D132" i="1"/>
  <c r="D120" i="1"/>
  <c r="D104" i="1"/>
  <c r="D95" i="1"/>
  <c r="D91" i="1"/>
  <c r="D76" i="1"/>
  <c r="D68" i="1"/>
  <c r="D66" i="1"/>
  <c r="D64" i="1"/>
  <c r="D60" i="1"/>
  <c r="D54" i="1" s="1"/>
  <c r="D50" i="1" s="1"/>
  <c r="D56" i="1"/>
  <c r="D51" i="1"/>
  <c r="D44" i="1"/>
  <c r="D43" i="1"/>
  <c r="D36" i="1"/>
  <c r="D35" i="1"/>
  <c r="D31" i="1"/>
  <c r="D27" i="1"/>
  <c r="D23" i="1"/>
  <c r="D19" i="1"/>
  <c r="D18" i="1" s="1"/>
  <c r="D14" i="1"/>
  <c r="D13" i="1"/>
  <c r="D12" i="1"/>
  <c r="D11" i="1" s="1"/>
  <c r="D8" i="1"/>
  <c r="C267" i="1"/>
  <c r="C265" i="1"/>
  <c r="C260" i="1"/>
  <c r="C259" i="1" s="1"/>
  <c r="C258" i="1" s="1"/>
  <c r="C231" i="1"/>
  <c r="C216" i="1" s="1"/>
  <c r="C228" i="1"/>
  <c r="C217" i="1"/>
  <c r="C206" i="1"/>
  <c r="C205" i="1" s="1"/>
  <c r="C203" i="1"/>
  <c r="C199" i="1"/>
  <c r="C189" i="1"/>
  <c r="C183" i="1"/>
  <c r="C179" i="1"/>
  <c r="C168" i="1"/>
  <c r="C161" i="1"/>
  <c r="C159" i="1" s="1"/>
  <c r="C158" i="1" s="1"/>
  <c r="C156" i="1"/>
  <c r="C154" i="1"/>
  <c r="C152" i="1"/>
  <c r="C149" i="1" s="1"/>
  <c r="C150" i="1"/>
  <c r="C142" i="1"/>
  <c r="C136" i="1"/>
  <c r="C132" i="1"/>
  <c r="C120" i="1"/>
  <c r="C104" i="1"/>
  <c r="C95" i="1"/>
  <c r="C91" i="1"/>
  <c r="C76" i="1"/>
  <c r="C68" i="1"/>
  <c r="C66" i="1"/>
  <c r="C64" i="1"/>
  <c r="C60" i="1"/>
  <c r="C56" i="1"/>
  <c r="C54" i="1"/>
  <c r="C51" i="1"/>
  <c r="C44" i="1"/>
  <c r="C43" i="1"/>
  <c r="C36" i="1"/>
  <c r="C35" i="1" s="1"/>
  <c r="C31" i="1"/>
  <c r="C27" i="1"/>
  <c r="C23" i="1"/>
  <c r="C19" i="1"/>
  <c r="C12" i="1"/>
  <c r="C11" i="1" s="1"/>
  <c r="C8" i="1"/>
  <c r="C50" i="1" l="1"/>
  <c r="D158" i="1"/>
  <c r="D181" i="1"/>
  <c r="E258" i="1"/>
  <c r="E18" i="1"/>
  <c r="E7" i="1" s="1"/>
  <c r="E269" i="1" s="1"/>
  <c r="C18" i="1"/>
  <c r="C7" i="1" s="1"/>
  <c r="C269" i="1" s="1"/>
  <c r="C182" i="1"/>
  <c r="C181" i="1" s="1"/>
  <c r="D258" i="1"/>
  <c r="E182" i="1"/>
  <c r="E181" i="1" s="1"/>
  <c r="D7" i="1"/>
  <c r="D269" i="1" s="1"/>
</calcChain>
</file>

<file path=xl/sharedStrings.xml><?xml version="1.0" encoding="utf-8"?>
<sst xmlns="http://schemas.openxmlformats.org/spreadsheetml/2006/main" count="376" uniqueCount="258">
  <si>
    <t>Clave</t>
  </si>
  <si>
    <t>Descripción</t>
  </si>
  <si>
    <t xml:space="preserve">Impuesto sobre los Ingresos </t>
  </si>
  <si>
    <t xml:space="preserve">Enajenación onerosa de bienes inmuebles no sujetos a régimen de dominio público </t>
  </si>
  <si>
    <t xml:space="preserve">Aprovechamientos de Capital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</si>
  <si>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</si>
  <si>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</si>
  <si>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</si>
  <si>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</si>
  <si>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</si>
  <si>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</si>
  <si>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</si>
  <si>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</si>
  <si>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</si>
  <si>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</si>
  <si>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</si>
  <si>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</si>
  <si>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</si>
  <si>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</si>
  <si>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</si>
  <si>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</si>
  <si>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</si>
  <si>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</si>
  <si>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</si>
  <si>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</si>
  <si>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</si>
  <si>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</si>
  <si>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</si>
  <si>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</si>
  <si>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</si>
  <si>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</si>
  <si>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</si>
  <si>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</si>
  <si>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</si>
  <si>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</si>
  <si>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</si>
  <si>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</si>
  <si>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</si>
  <si>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</si>
  <si>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</si>
  <si>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</si>
  <si>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</si>
  <si>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</si>
  <si>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</si>
  <si>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</si>
  <si>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</si>
  <si>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</si>
  <si>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</si>
  <si>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</si>
  <si>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</si>
  <si>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</si>
  <si>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</si>
  <si>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</si>
  <si>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</si>
  <si>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</si>
  <si>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</si>
  <si>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1.- Examen para obtención de licencia </t>
  </si>
  <si>
    <t xml:space="preserve">2.- Examen para manejar para personas mayores de 16 y menores 18 años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</si>
  <si>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</si>
  <si>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</si>
  <si>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</si>
  <si>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</si>
  <si>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</si>
  <si>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</si>
  <si>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</si>
  <si>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</si>
  <si>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</si>
  <si>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</si>
  <si>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</si>
  <si>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</si>
  <si>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</si>
  <si>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</si>
  <si>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</si>
  <si>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</si>
  <si>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</si>
  <si>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</si>
  <si>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</si>
  <si>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>14.- Permiso o Conseciones Para Aprovechamineto de la Via Pública.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</si>
  <si>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</si>
  <si>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</si>
  <si>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</si>
  <si>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</si>
  <si>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</si>
  <si>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</si>
  <si>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</si>
  <si>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</si>
  <si>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</si>
  <si>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</si>
  <si>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</si>
  <si>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</si>
  <si>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</si>
  <si>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</si>
  <si>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</si>
  <si>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</si>
  <si>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</si>
  <si>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</si>
  <si>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</si>
  <si>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</si>
  <si>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</si>
  <si>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</si>
  <si>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</si>
  <si>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</si>
  <si>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</si>
  <si>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</si>
  <si>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</si>
  <si>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</si>
  <si>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</si>
  <si>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</si>
  <si>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1.- Fiestas sociales o familiares </t>
  </si>
  <si>
    <t xml:space="preserve">2.- Kermesse </t>
  </si>
  <si>
    <t xml:space="preserve">3.- Bailes, graduaciones, bailes tradicionales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</si>
  <si>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</si>
  <si>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</si>
  <si>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</si>
  <si>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</si>
  <si>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</si>
  <si>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</si>
  <si>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</si>
  <si>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</si>
  <si>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</si>
  <si>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</si>
  <si>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</si>
  <si>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</si>
  <si>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</si>
  <si>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</si>
  <si>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</si>
  <si>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</si>
  <si>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</si>
  <si>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</si>
  <si>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6.- Licencia y permisos especiales - anuencias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</si>
  <si>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</si>
  <si>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</si>
  <si>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</si>
  <si>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</si>
  <si>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</si>
  <si>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</si>
  <si>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</si>
  <si>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</si>
  <si>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</si>
  <si>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</si>
  <si>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</si>
  <si>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</si>
  <si>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</si>
  <si>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</si>
  <si>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</si>
  <si>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</si>
  <si>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</si>
  <si>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</si>
  <si>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</si>
  <si>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</si>
  <si>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</si>
  <si>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9.- Instituto municipal de cultura y arte de guaymas </t>
  </si>
  <si>
    <t xml:space="preserve">10.- Promotora inmobiliaria del municipio de guaymas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</si>
  <si>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</si>
  <si>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</si>
  <si>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</si>
  <si>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</si>
  <si>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</si>
  <si>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</si>
  <si>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</si>
  <si>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</si>
  <si>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</si>
  <si>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</si>
  <si>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</si>
  <si>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</si>
  <si>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</si>
  <si>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</si>
  <si>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</si>
  <si>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</si>
  <si>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</si>
  <si>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</si>
  <si>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</si>
  <si>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</si>
  <si>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</si>
  <si>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</si>
  <si>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</si>
  <si>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</si>
  <si>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</si>
  <si>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</si>
  <si>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</si>
  <si>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</si>
  <si>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</si>
  <si>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</si>
  <si>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</si>
  <si>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</si>
  <si>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</si>
  <si>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</si>
  <si>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</si>
  <si>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</si>
  <si>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</si>
  <si>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</si>
  <si>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</si>
  <si>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</si>
  <si>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</si>
  <si>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</si>
  <si>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</si>
  <si>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</si>
  <si>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</si>
  <si>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</si>
  <si>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</si>
  <si>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</si>
  <si>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</si>
  <si>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</si>
  <si>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</si>
  <si>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</si>
  <si>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</si>
  <si>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</si>
  <si>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</si>
  <si>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</si>
  <si>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</si>
  <si>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</si>
  <si>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</si>
  <si>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</si>
  <si>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</si>
  <si>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</si>
  <si>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</si>
  <si>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t>Programas Regionales</t>
  </si>
  <si>
    <t>Ingresos Derivados de Financiamiento</t>
  </si>
  <si>
    <t>Endeudamiento Interno</t>
  </si>
  <si>
    <t xml:space="preserve">  </t>
  </si>
  <si>
    <t>Impuesto predial ejidal</t>
  </si>
  <si>
    <t xml:space="preserve">a) Por el estacionamiento de vehículos o colocación de puestos ambulantes y semifijos, para realizar actividades de comercio y oficios en la vía pública, autorizadas por la autoridad municipal.               </t>
  </si>
  <si>
    <t>b) Permisos a locales de fiestas en general sin venta y consumo de bebidas alcohólicas y la autorización para la celebración de eventos diversos que lo requieren.</t>
  </si>
  <si>
    <t>c) Cierre de Calles para Eventos Diversos</t>
  </si>
  <si>
    <t>7.- Constancia de notorio arraigo</t>
  </si>
  <si>
    <t>8.- Fe de hechos de embarcaciones pesqueras menores</t>
  </si>
  <si>
    <t>9.- Constancia de trámite de anuencia municipal</t>
  </si>
  <si>
    <t xml:space="preserve">Accesorios </t>
  </si>
  <si>
    <t xml:space="preserve">4.- Elaboración de sesiones de derecho. </t>
  </si>
  <si>
    <t>Productos del Capital</t>
  </si>
  <si>
    <t>1.- Policia</t>
  </si>
  <si>
    <t>2.- Transito</t>
  </si>
  <si>
    <t>5.- Multas de Vendedores Ambulantes</t>
  </si>
  <si>
    <t>6.- Pleaneación y Control Urbano</t>
  </si>
  <si>
    <t xml:space="preserve">Impuesto sobre tenencia o uso de vehículos </t>
  </si>
  <si>
    <t xml:space="preserve">Fondo de impuesto especial sobre producción y servicios a bebidas, alcohol y tabaco </t>
  </si>
  <si>
    <t xml:space="preserve">Impuesto sobre automóviles nuevos </t>
  </si>
  <si>
    <t xml:space="preserve">Compensación por resarcimiento por disminución del impuesto sobre automóviles nuevos </t>
  </si>
  <si>
    <t>Fondo de fiscalización y recaudación</t>
  </si>
  <si>
    <t xml:space="preserve">Fondo de Impuesto Especial sobre producción y servicios a la gasolinas y diesel </t>
  </si>
  <si>
    <t>Programa FORTASEG</t>
  </si>
  <si>
    <t>Participación ISR Art. 3-B Ley de Coordinación Fiscal</t>
  </si>
  <si>
    <t xml:space="preserve">Programa Apartado Urbano (APAUR) </t>
  </si>
  <si>
    <t>ENERO</t>
  </si>
  <si>
    <t>FEBRERO</t>
  </si>
  <si>
    <t>MARZO</t>
  </si>
  <si>
    <t>MUNICIPIO DE GUAYMAS SONORA</t>
  </si>
  <si>
    <t>DEL 1° DE ENERO AL 31 DE MARZO DE 2018</t>
  </si>
  <si>
    <t>INGRESOS MENSUALES POR CONCEPTO DE RECAUDACION MUNICIPAL, PARTICIPACIONES Y APORTACIONES FEDERALES Y ESTATALES</t>
  </si>
  <si>
    <r>
      <t>Impuestos</t>
    </r>
    <r>
      <rPr>
        <sz val="11"/>
        <rFont val="Century Gothic"/>
        <family val="2"/>
      </rPr>
      <t xml:space="preserve"> </t>
    </r>
  </si>
  <si>
    <r>
      <t>Contribuciones de Mejoras</t>
    </r>
    <r>
      <rPr>
        <sz val="11"/>
        <rFont val="Century Gothic"/>
        <family val="2"/>
      </rPr>
      <t xml:space="preserve"> </t>
    </r>
  </si>
  <si>
    <r>
      <t>Derechos</t>
    </r>
    <r>
      <rPr>
        <sz val="11"/>
        <rFont val="Century Gothic"/>
        <family val="2"/>
      </rPr>
      <t xml:space="preserve"> </t>
    </r>
  </si>
  <si>
    <r>
      <t>Productos</t>
    </r>
    <r>
      <rPr>
        <sz val="11"/>
        <rFont val="Century Gothic"/>
        <family val="2"/>
      </rPr>
      <t xml:space="preserve"> </t>
    </r>
  </si>
  <si>
    <r>
      <t>Aprovechamientos</t>
    </r>
    <r>
      <rPr>
        <sz val="11"/>
        <rFont val="Century Gothic"/>
        <family val="2"/>
      </rPr>
      <t xml:space="preserve"> </t>
    </r>
  </si>
  <si>
    <r>
      <t>Ingresos por Venta de Bienes y Servicios (Paramunicipales)</t>
    </r>
    <r>
      <rPr>
        <sz val="11"/>
        <rFont val="Century Gothic"/>
        <family val="2"/>
      </rPr>
      <t xml:space="preserve"> </t>
    </r>
  </si>
  <si>
    <r>
      <t>Participaciones y Aportaciones</t>
    </r>
    <r>
      <rPr>
        <sz val="11"/>
        <rFont val="Century Gothic"/>
        <family val="2"/>
      </rPr>
      <t xml:space="preserve"> </t>
    </r>
  </si>
  <si>
    <r>
      <t>Transferencias, Asignaciones, Subsidios y Otras Ayudas</t>
    </r>
    <r>
      <rPr>
        <sz val="11"/>
        <rFont val="Century Gothic"/>
        <family val="2"/>
      </rPr>
      <t xml:space="preserve"> </t>
    </r>
  </si>
  <si>
    <r>
      <t>TOTAL PRESUPUESTO</t>
    </r>
    <r>
      <rPr>
        <sz val="11"/>
        <color theme="1"/>
        <rFont val="Century Gothic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</si>
</sst>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2" formatCode="_-&quot;$&quot;* #,##0_-;\-&quot;$&quot;* #,##0_-;_-&quot;$&quot;* &quot;-&quot;_-;_-@_-"/>
    <numFmt numFmtId="43" formatCode="_-* #,##0.00_-;\-* #,##0.00_-;_-* &quot;-&quot;??_-;_-@_-"/>
    <numFmt numFmtId="164" formatCode="0000"/>
    <numFmt numFmtId="165" formatCode="000#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b/>
      <sz val="9"/>
      <name val="Century Gothic"/>
      <family val="2"/>
    </font>
    <font>
      <b/>
      <sz val="10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5" fillId="0" borderId="0" xfId="0" applyNumberFormat="1" applyFont="1"/>
    <xf numFmtId="4" fontId="2" fillId="0" borderId="0" xfId="0" applyNumberFormat="1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/>
    </xf>
    <xf numFmtId="42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1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4" fontId="13" fillId="0" borderId="0" xfId="1" applyNumberFormat="1" applyFont="1" applyBorder="1" applyAlignment="1">
      <alignment vertical="center"/>
    </xf>
    <xf numFmtId="2" fontId="11" fillId="2" borderId="4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3" fontId="13" fillId="2" borderId="4" xfId="1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3" fontId="13" fillId="2" borderId="5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vertical="top" wrapText="1"/>
    </xf>
    <xf numFmtId="3" fontId="11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3" fontId="15" fillId="0" borderId="1" xfId="0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3" fontId="16" fillId="0" borderId="1" xfId="0" applyNumberFormat="1" applyFont="1" applyBorder="1" applyAlignment="1">
      <alignment vertical="top" wrapText="1"/>
    </xf>
    <xf numFmtId="3" fontId="17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8" fillId="0" borderId="7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164" fontId="19" fillId="0" borderId="1" xfId="0" applyNumberFormat="1" applyFont="1" applyBorder="1" applyAlignment="1">
      <alignment horizontal="left" vertical="top" wrapText="1"/>
    </xf>
    <xf numFmtId="0" fontId="19" fillId="0" borderId="1" xfId="0" applyFont="1" applyBorder="1" applyAlignment="1">
      <alignment vertical="center" wrapText="1"/>
    </xf>
    <xf numFmtId="3" fontId="14" fillId="0" borderId="6" xfId="0" applyNumberFormat="1" applyFont="1" applyFill="1" applyBorder="1" applyAlignment="1">
      <alignment vertical="top" wrapText="1"/>
    </xf>
    <xf numFmtId="165" fontId="15" fillId="0" borderId="1" xfId="0" applyNumberFormat="1" applyFont="1" applyBorder="1" applyAlignment="1">
      <alignment horizontal="center" vertical="top" wrapText="1"/>
    </xf>
    <xf numFmtId="0" fontId="15" fillId="0" borderId="6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vertical="top" wrapText="1"/>
    </xf>
    <xf numFmtId="8" fontId="9" fillId="0" borderId="2" xfId="0" applyNumberFormat="1" applyFont="1" applyBorder="1" applyAlignment="1">
      <alignment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tabSelected="1" workbookViewId="0">
      <selection activeCell="F8" sqref="F8"/>
    </sheetView>
  </sheetViews>
  <sheetFormatPr baseColWidth="10" defaultRowHeight="15" x14ac:dyDescent="0.3"/>
  <cols>
    <col min="1" max="1" width="18.44140625" style="1" customWidth="1"/>
    <col min="2" max="2" width="52.33203125" style="2" customWidth="1"/>
    <col min="3" max="3" width="18.109375" style="3" bestFit="1" customWidth="1"/>
    <col min="4" max="5" width="18.109375" style="4" bestFit="1" customWidth="1"/>
  </cols>
  <sheetData>
    <row r="1" spans="1:5" ht="15" customHeight="1" x14ac:dyDescent="0.3">
      <c r="A1" s="10" t="s">
        <v>246</v>
      </c>
      <c r="B1" s="10"/>
      <c r="C1" s="10"/>
      <c r="D1" s="10"/>
      <c r="E1" s="10"/>
    </row>
    <row r="2" spans="1:5" s="5" customFormat="1" ht="21" x14ac:dyDescent="0.3">
      <c r="A2" s="11" t="s">
        <v>248</v>
      </c>
      <c r="B2" s="11"/>
      <c r="C2" s="11"/>
      <c r="D2" s="11"/>
      <c r="E2" s="11"/>
    </row>
    <row r="3" spans="1:5" s="6" customFormat="1" ht="13.2" customHeight="1" x14ac:dyDescent="0.3">
      <c r="A3" s="12" t="s">
        <v>247</v>
      </c>
      <c r="B3" s="12"/>
      <c r="C3" s="12"/>
      <c r="D3" s="12"/>
      <c r="E3" s="12"/>
    </row>
    <row r="4" spans="1:5" s="6" customFormat="1" ht="15.6" thickBot="1" x14ac:dyDescent="0.35">
      <c r="A4" s="13"/>
      <c r="B4" s="14"/>
      <c r="C4" s="15"/>
      <c r="D4" s="15"/>
      <c r="E4" s="15"/>
    </row>
    <row r="5" spans="1:5" ht="15" customHeight="1" x14ac:dyDescent="0.3">
      <c r="A5" s="16" t="s">
        <v>0</v>
      </c>
      <c r="B5" s="17" t="s">
        <v>1</v>
      </c>
      <c r="C5" s="18" t="s">
        <v>243</v>
      </c>
      <c r="D5" s="18" t="s">
        <v>244</v>
      </c>
      <c r="E5" s="18" t="s">
        <v>245</v>
      </c>
    </row>
    <row r="6" spans="1:5" ht="15.75" customHeight="1" thickBot="1" x14ac:dyDescent="0.35">
      <c r="A6" s="19"/>
      <c r="B6" s="20"/>
      <c r="C6" s="21"/>
      <c r="D6" s="21"/>
      <c r="E6" s="21"/>
    </row>
    <row r="7" spans="1:5" x14ac:dyDescent="0.3">
      <c r="A7" s="22">
        <v>1000</v>
      </c>
      <c r="B7" s="23" t="s">
        <v>249</v>
      </c>
      <c r="C7" s="24">
        <f t="shared" ref="C7:E7" si="0">C8+C11+C18+C35</f>
        <v>25530640.920000002</v>
      </c>
      <c r="D7" s="24">
        <f t="shared" si="0"/>
        <v>11741904.940000001</v>
      </c>
      <c r="E7" s="25">
        <f t="shared" si="0"/>
        <v>14637309.640000002</v>
      </c>
    </row>
    <row r="8" spans="1:5" x14ac:dyDescent="0.3">
      <c r="A8" s="26">
        <v>1100</v>
      </c>
      <c r="B8" s="27" t="s">
        <v>2</v>
      </c>
      <c r="C8" s="24">
        <f t="shared" ref="C8:E8" si="1">SUM(C9:C10)</f>
        <v>291527</v>
      </c>
      <c r="D8" s="24">
        <f t="shared" si="1"/>
        <v>20144</v>
      </c>
      <c r="E8" s="25">
        <f t="shared" si="1"/>
        <v>541184.74</v>
      </c>
    </row>
    <row r="9" spans="1:5" ht="14.4" x14ac:dyDescent="0.3">
      <c r="A9" s="28">
        <v>1102</v>
      </c>
      <c r="B9" s="29" t="s">
        <v>5</v>
      </c>
      <c r="C9" s="30">
        <v>291527</v>
      </c>
      <c r="D9" s="30">
        <v>20144</v>
      </c>
      <c r="E9" s="31">
        <v>541184.74</v>
      </c>
    </row>
    <row r="10" spans="1:5" ht="14.4" x14ac:dyDescent="0.3">
      <c r="A10" s="28">
        <v>1103</v>
      </c>
      <c r="B10" s="29" t="s">
        <v>6</v>
      </c>
      <c r="C10" s="30">
        <v>0</v>
      </c>
      <c r="D10" s="30">
        <v>0</v>
      </c>
      <c r="E10" s="31">
        <v>0</v>
      </c>
    </row>
    <row r="11" spans="1:5" x14ac:dyDescent="0.3">
      <c r="A11" s="26">
        <v>1200</v>
      </c>
      <c r="B11" s="27" t="s">
        <v>7</v>
      </c>
      <c r="C11" s="24">
        <f t="shared" ref="C11:E11" si="2">C12+C15+C16+C17</f>
        <v>24336030.990000002</v>
      </c>
      <c r="D11" s="24">
        <f t="shared" si="2"/>
        <v>10823373.140000001</v>
      </c>
      <c r="E11" s="25">
        <f t="shared" si="2"/>
        <v>12944969.840000002</v>
      </c>
    </row>
    <row r="12" spans="1:5" ht="14.4" x14ac:dyDescent="0.3">
      <c r="A12" s="28">
        <v>1201</v>
      </c>
      <c r="B12" s="29" t="s">
        <v>8</v>
      </c>
      <c r="C12" s="30">
        <f t="shared" ref="C12:E12" si="3">SUM(C13:C14)</f>
        <v>22384717.830000002</v>
      </c>
      <c r="D12" s="30">
        <f t="shared" si="3"/>
        <v>8836689.9299999997</v>
      </c>
      <c r="E12" s="31">
        <f t="shared" si="3"/>
        <v>11050784.680000002</v>
      </c>
    </row>
    <row r="13" spans="1:5" ht="14.4" x14ac:dyDescent="0.3">
      <c r="A13" s="28" t="s">
        <v>219</v>
      </c>
      <c r="B13" s="29" t="s">
        <v>9</v>
      </c>
      <c r="C13" s="30">
        <v>19839837.670000002</v>
      </c>
      <c r="D13" s="30">
        <f>7508920.31+80337.38</f>
        <v>7589257.6899999995</v>
      </c>
      <c r="E13" s="31">
        <f>9160128.21+51757.75</f>
        <v>9211885.9600000009</v>
      </c>
    </row>
    <row r="14" spans="1:5" ht="14.4" x14ac:dyDescent="0.3">
      <c r="A14" s="28" t="s">
        <v>219</v>
      </c>
      <c r="B14" s="29" t="s">
        <v>10</v>
      </c>
      <c r="C14" s="30">
        <v>2544880.1599999997</v>
      </c>
      <c r="D14" s="30">
        <f>1196384.08+51048.16</f>
        <v>1247432.24</v>
      </c>
      <c r="E14" s="31">
        <f>1831425.53+7473.19</f>
        <v>1838898.72</v>
      </c>
    </row>
    <row r="15" spans="1:5" ht="27.6" x14ac:dyDescent="0.3">
      <c r="A15" s="28">
        <v>1202</v>
      </c>
      <c r="B15" s="29" t="s">
        <v>11</v>
      </c>
      <c r="C15" s="30">
        <v>1926731.7</v>
      </c>
      <c r="D15" s="30">
        <v>1983751.41</v>
      </c>
      <c r="E15" s="31">
        <v>1881853.9</v>
      </c>
    </row>
    <row r="16" spans="1:5" ht="27.6" x14ac:dyDescent="0.3">
      <c r="A16" s="28">
        <v>1203</v>
      </c>
      <c r="B16" s="29" t="s">
        <v>12</v>
      </c>
      <c r="C16" s="30">
        <v>3327</v>
      </c>
      <c r="D16" s="30">
        <v>2392</v>
      </c>
      <c r="E16" s="31">
        <v>4393</v>
      </c>
    </row>
    <row r="17" spans="1:5" ht="14.4" x14ac:dyDescent="0.3">
      <c r="A17" s="28">
        <v>1204</v>
      </c>
      <c r="B17" s="29" t="s">
        <v>220</v>
      </c>
      <c r="C17" s="30">
        <v>21254.46</v>
      </c>
      <c r="D17" s="30">
        <v>539.79999999999995</v>
      </c>
      <c r="E17" s="31">
        <v>7938.26</v>
      </c>
    </row>
    <row r="18" spans="1:5" x14ac:dyDescent="0.3">
      <c r="A18" s="26">
        <v>1700</v>
      </c>
      <c r="B18" s="27" t="s">
        <v>13</v>
      </c>
      <c r="C18" s="24">
        <f t="shared" ref="C18:E18" si="4">+C19+C23+C27+C31</f>
        <v>485578.69</v>
      </c>
      <c r="D18" s="24">
        <f t="shared" si="4"/>
        <v>340363.38</v>
      </c>
      <c r="E18" s="25">
        <f t="shared" si="4"/>
        <v>479497.83999999997</v>
      </c>
    </row>
    <row r="19" spans="1:5" ht="14.4" x14ac:dyDescent="0.3">
      <c r="A19" s="28">
        <v>1701</v>
      </c>
      <c r="B19" s="29" t="s">
        <v>14</v>
      </c>
      <c r="C19" s="30">
        <f t="shared" ref="C19:E19" si="5">SUM(C20:C22)</f>
        <v>60579.9</v>
      </c>
      <c r="D19" s="30">
        <f t="shared" si="5"/>
        <v>79906.23</v>
      </c>
      <c r="E19" s="31">
        <f t="shared" si="5"/>
        <v>102847.9</v>
      </c>
    </row>
    <row r="20" spans="1:5" ht="14.4" x14ac:dyDescent="0.3">
      <c r="A20" s="28" t="s">
        <v>219</v>
      </c>
      <c r="B20" s="29" t="s">
        <v>15</v>
      </c>
      <c r="C20" s="30">
        <v>0</v>
      </c>
      <c r="D20" s="30">
        <v>0</v>
      </c>
      <c r="E20" s="31">
        <v>0</v>
      </c>
    </row>
    <row r="21" spans="1:5" ht="14.4" x14ac:dyDescent="0.3">
      <c r="A21" s="28" t="s">
        <v>219</v>
      </c>
      <c r="B21" s="29" t="s">
        <v>16</v>
      </c>
      <c r="C21" s="30">
        <v>60579.9</v>
      </c>
      <c r="D21" s="30">
        <v>79906.23</v>
      </c>
      <c r="E21" s="31">
        <v>102726.22</v>
      </c>
    </row>
    <row r="22" spans="1:5" ht="14.4" x14ac:dyDescent="0.3">
      <c r="A22" s="28" t="s">
        <v>219</v>
      </c>
      <c r="B22" s="29" t="s">
        <v>17</v>
      </c>
      <c r="C22" s="30">
        <v>0</v>
      </c>
      <c r="D22" s="30">
        <v>0</v>
      </c>
      <c r="E22" s="31">
        <v>121.68</v>
      </c>
    </row>
    <row r="23" spans="1:5" ht="14.4" x14ac:dyDescent="0.3">
      <c r="A23" s="28">
        <v>1702</v>
      </c>
      <c r="B23" s="29" t="s">
        <v>18</v>
      </c>
      <c r="C23" s="30">
        <f t="shared" ref="C23:E23" si="6">SUM(C24:C26)</f>
        <v>0</v>
      </c>
      <c r="D23" s="30">
        <f t="shared" si="6"/>
        <v>0</v>
      </c>
      <c r="E23" s="31">
        <f t="shared" si="6"/>
        <v>0</v>
      </c>
    </row>
    <row r="24" spans="1:5" ht="14.4" x14ac:dyDescent="0.3">
      <c r="A24" s="28" t="s">
        <v>219</v>
      </c>
      <c r="B24" s="29" t="s">
        <v>15</v>
      </c>
      <c r="C24" s="30">
        <v>0</v>
      </c>
      <c r="D24" s="30">
        <v>0</v>
      </c>
      <c r="E24" s="31">
        <v>0</v>
      </c>
    </row>
    <row r="25" spans="1:5" ht="14.4" x14ac:dyDescent="0.3">
      <c r="A25" s="28" t="s">
        <v>219</v>
      </c>
      <c r="B25" s="29" t="s">
        <v>16</v>
      </c>
      <c r="C25" s="30">
        <v>0</v>
      </c>
      <c r="D25" s="30">
        <v>0</v>
      </c>
      <c r="E25" s="31">
        <v>0</v>
      </c>
    </row>
    <row r="26" spans="1:5" ht="14.4" x14ac:dyDescent="0.3">
      <c r="A26" s="28" t="s">
        <v>219</v>
      </c>
      <c r="B26" s="29" t="s">
        <v>19</v>
      </c>
      <c r="C26" s="30">
        <v>0</v>
      </c>
      <c r="D26" s="30">
        <v>0</v>
      </c>
      <c r="E26" s="31">
        <v>0</v>
      </c>
    </row>
    <row r="27" spans="1:5" ht="14.4" x14ac:dyDescent="0.3">
      <c r="A27" s="28">
        <v>1703</v>
      </c>
      <c r="B27" s="29" t="s">
        <v>20</v>
      </c>
      <c r="C27" s="30">
        <f t="shared" ref="C27:E27" si="7">SUM(C28:C30)</f>
        <v>0</v>
      </c>
      <c r="D27" s="30">
        <f t="shared" si="7"/>
        <v>0</v>
      </c>
      <c r="E27" s="31">
        <f t="shared" si="7"/>
        <v>0</v>
      </c>
    </row>
    <row r="28" spans="1:5" ht="14.4" x14ac:dyDescent="0.3">
      <c r="A28" s="28" t="s">
        <v>219</v>
      </c>
      <c r="B28" s="29" t="s">
        <v>15</v>
      </c>
      <c r="C28" s="30">
        <v>0</v>
      </c>
      <c r="D28" s="30">
        <v>0</v>
      </c>
      <c r="E28" s="31">
        <v>0</v>
      </c>
    </row>
    <row r="29" spans="1:5" ht="14.4" x14ac:dyDescent="0.3">
      <c r="A29" s="28" t="s">
        <v>219</v>
      </c>
      <c r="B29" s="29" t="s">
        <v>16</v>
      </c>
      <c r="C29" s="30">
        <v>0</v>
      </c>
      <c r="D29" s="30">
        <v>0</v>
      </c>
      <c r="E29" s="31">
        <v>0</v>
      </c>
    </row>
    <row r="30" spans="1:5" ht="14.4" x14ac:dyDescent="0.3">
      <c r="A30" s="28" t="s">
        <v>219</v>
      </c>
      <c r="B30" s="29" t="s">
        <v>21</v>
      </c>
      <c r="C30" s="30">
        <v>0</v>
      </c>
      <c r="D30" s="30">
        <v>0</v>
      </c>
      <c r="E30" s="31">
        <v>0</v>
      </c>
    </row>
    <row r="31" spans="1:5" ht="14.4" x14ac:dyDescent="0.3">
      <c r="A31" s="28">
        <v>1704</v>
      </c>
      <c r="B31" s="29" t="s">
        <v>22</v>
      </c>
      <c r="C31" s="30">
        <f t="shared" ref="C31:E31" si="8">SUM(C32:C34)</f>
        <v>424998.79</v>
      </c>
      <c r="D31" s="30">
        <f t="shared" si="8"/>
        <v>260457.15</v>
      </c>
      <c r="E31" s="31">
        <f t="shared" si="8"/>
        <v>376649.94</v>
      </c>
    </row>
    <row r="32" spans="1:5" ht="14.4" x14ac:dyDescent="0.3">
      <c r="A32" s="28" t="s">
        <v>219</v>
      </c>
      <c r="B32" s="29" t="s">
        <v>15</v>
      </c>
      <c r="C32" s="30">
        <v>0</v>
      </c>
      <c r="D32" s="30">
        <v>0</v>
      </c>
      <c r="E32" s="31">
        <v>0</v>
      </c>
    </row>
    <row r="33" spans="1:5" ht="14.4" x14ac:dyDescent="0.3">
      <c r="A33" s="28" t="s">
        <v>219</v>
      </c>
      <c r="B33" s="29" t="s">
        <v>16</v>
      </c>
      <c r="C33" s="30">
        <v>424998.79</v>
      </c>
      <c r="D33" s="30">
        <v>260457.15</v>
      </c>
      <c r="E33" s="31">
        <v>376649.94</v>
      </c>
    </row>
    <row r="34" spans="1:5" ht="14.4" x14ac:dyDescent="0.3">
      <c r="A34" s="28" t="s">
        <v>219</v>
      </c>
      <c r="B34" s="29" t="s">
        <v>23</v>
      </c>
      <c r="C34" s="30">
        <v>0</v>
      </c>
      <c r="D34" s="30">
        <v>0</v>
      </c>
      <c r="E34" s="31">
        <v>0</v>
      </c>
    </row>
    <row r="35" spans="1:5" x14ac:dyDescent="0.3">
      <c r="A35" s="26">
        <v>1800</v>
      </c>
      <c r="B35" s="27" t="s">
        <v>24</v>
      </c>
      <c r="C35" s="24">
        <f t="shared" ref="C35:E35" si="9">C36</f>
        <v>417504.24</v>
      </c>
      <c r="D35" s="24">
        <f t="shared" si="9"/>
        <v>558024.42000000004</v>
      </c>
      <c r="E35" s="25">
        <f t="shared" si="9"/>
        <v>671657.21999999986</v>
      </c>
    </row>
    <row r="36" spans="1:5" ht="14.4" x14ac:dyDescent="0.3">
      <c r="A36" s="28">
        <v>1801</v>
      </c>
      <c r="B36" s="29" t="s">
        <v>25</v>
      </c>
      <c r="C36" s="30">
        <f t="shared" ref="C36:E36" si="10">SUM(C37:C42)</f>
        <v>417504.24</v>
      </c>
      <c r="D36" s="30">
        <f t="shared" si="10"/>
        <v>558024.42000000004</v>
      </c>
      <c r="E36" s="31">
        <f t="shared" si="10"/>
        <v>671657.21999999986</v>
      </c>
    </row>
    <row r="37" spans="1:5" ht="14.4" x14ac:dyDescent="0.3">
      <c r="A37" s="28" t="s">
        <v>219</v>
      </c>
      <c r="B37" s="29" t="s">
        <v>26</v>
      </c>
      <c r="C37" s="30">
        <v>83520.91</v>
      </c>
      <c r="D37" s="30">
        <v>111716.53</v>
      </c>
      <c r="E37" s="31">
        <v>134489.93</v>
      </c>
    </row>
    <row r="38" spans="1:5" ht="14.4" x14ac:dyDescent="0.3">
      <c r="A38" s="28" t="s">
        <v>219</v>
      </c>
      <c r="B38" s="29" t="s">
        <v>27</v>
      </c>
      <c r="C38" s="30">
        <v>83520.91</v>
      </c>
      <c r="D38" s="30">
        <v>111716.53</v>
      </c>
      <c r="E38" s="31">
        <v>134489.93</v>
      </c>
    </row>
    <row r="39" spans="1:5" ht="27.6" x14ac:dyDescent="0.3">
      <c r="A39" s="28" t="s">
        <v>219</v>
      </c>
      <c r="B39" s="29" t="s">
        <v>28</v>
      </c>
      <c r="C39" s="30">
        <v>125230.51</v>
      </c>
      <c r="D39" s="30">
        <v>167509.75</v>
      </c>
      <c r="E39" s="31">
        <v>201597.26</v>
      </c>
    </row>
    <row r="40" spans="1:5" ht="14.4" x14ac:dyDescent="0.3">
      <c r="A40" s="28" t="s">
        <v>219</v>
      </c>
      <c r="B40" s="29" t="s">
        <v>29</v>
      </c>
      <c r="C40" s="30">
        <v>41743.97</v>
      </c>
      <c r="D40" s="30">
        <v>55693.87</v>
      </c>
      <c r="E40" s="31">
        <v>67026.7</v>
      </c>
    </row>
    <row r="41" spans="1:5" ht="14.4" x14ac:dyDescent="0.3">
      <c r="A41" s="28" t="s">
        <v>219</v>
      </c>
      <c r="B41" s="29" t="s">
        <v>30</v>
      </c>
      <c r="C41" s="30">
        <v>41743.97</v>
      </c>
      <c r="D41" s="30">
        <v>55693.87</v>
      </c>
      <c r="E41" s="31">
        <v>67026.7</v>
      </c>
    </row>
    <row r="42" spans="1:5" ht="27.6" x14ac:dyDescent="0.3">
      <c r="A42" s="28" t="s">
        <v>219</v>
      </c>
      <c r="B42" s="29" t="s">
        <v>31</v>
      </c>
      <c r="C42" s="30">
        <v>41743.97</v>
      </c>
      <c r="D42" s="30">
        <v>55693.87</v>
      </c>
      <c r="E42" s="31">
        <v>67026.7</v>
      </c>
    </row>
    <row r="43" spans="1:5" x14ac:dyDescent="0.3">
      <c r="A43" s="22">
        <v>3000</v>
      </c>
      <c r="B43" s="23" t="s">
        <v>250</v>
      </c>
      <c r="C43" s="24">
        <f t="shared" ref="C43:E43" si="11">C44</f>
        <v>0</v>
      </c>
      <c r="D43" s="24">
        <f t="shared" si="11"/>
        <v>0</v>
      </c>
      <c r="E43" s="25">
        <f t="shared" si="11"/>
        <v>0</v>
      </c>
    </row>
    <row r="44" spans="1:5" x14ac:dyDescent="0.3">
      <c r="A44" s="26">
        <v>3100</v>
      </c>
      <c r="B44" s="27" t="s">
        <v>32</v>
      </c>
      <c r="C44" s="24">
        <f t="shared" ref="C44:E44" si="12">SUM(C45:C49)</f>
        <v>0</v>
      </c>
      <c r="D44" s="24">
        <f t="shared" si="12"/>
        <v>0</v>
      </c>
      <c r="E44" s="25">
        <f t="shared" si="12"/>
        <v>0</v>
      </c>
    </row>
    <row r="45" spans="1:5" ht="14.4" x14ac:dyDescent="0.3">
      <c r="A45" s="28">
        <v>3101</v>
      </c>
      <c r="B45" s="29" t="s">
        <v>33</v>
      </c>
      <c r="C45" s="30">
        <v>0</v>
      </c>
      <c r="D45" s="30">
        <v>0</v>
      </c>
      <c r="E45" s="31">
        <v>0</v>
      </c>
    </row>
    <row r="46" spans="1:5" ht="14.4" x14ac:dyDescent="0.3">
      <c r="A46" s="28">
        <v>3102</v>
      </c>
      <c r="B46" s="29" t="s">
        <v>34</v>
      </c>
      <c r="C46" s="30">
        <v>0</v>
      </c>
      <c r="D46" s="30">
        <v>0</v>
      </c>
      <c r="E46" s="31">
        <v>0</v>
      </c>
    </row>
    <row r="47" spans="1:5" ht="14.4" x14ac:dyDescent="0.3">
      <c r="A47" s="28">
        <v>3103</v>
      </c>
      <c r="B47" s="29" t="s">
        <v>35</v>
      </c>
      <c r="C47" s="30">
        <v>0</v>
      </c>
      <c r="D47" s="30">
        <v>0</v>
      </c>
      <c r="E47" s="31">
        <v>0</v>
      </c>
    </row>
    <row r="48" spans="1:5" ht="14.4" x14ac:dyDescent="0.3">
      <c r="A48" s="28">
        <v>3107</v>
      </c>
      <c r="B48" s="29" t="s">
        <v>36</v>
      </c>
      <c r="C48" s="30">
        <v>0</v>
      </c>
      <c r="D48" s="30">
        <v>0</v>
      </c>
      <c r="E48" s="31">
        <v>0</v>
      </c>
    </row>
    <row r="49" spans="1:5" ht="14.4" x14ac:dyDescent="0.3">
      <c r="A49" s="28">
        <v>3109</v>
      </c>
      <c r="B49" s="29" t="s">
        <v>37</v>
      </c>
      <c r="C49" s="30">
        <v>0</v>
      </c>
      <c r="D49" s="30">
        <v>0</v>
      </c>
      <c r="E49" s="31">
        <v>0</v>
      </c>
    </row>
    <row r="50" spans="1:5" s="7" customFormat="1" x14ac:dyDescent="0.3">
      <c r="A50" s="22">
        <v>4000</v>
      </c>
      <c r="B50" s="23" t="s">
        <v>251</v>
      </c>
      <c r="C50" s="24">
        <f t="shared" ref="C50:E50" si="13">C51+C54+C149</f>
        <v>3094465.83</v>
      </c>
      <c r="D50" s="24">
        <f t="shared" si="13"/>
        <v>2672064.89</v>
      </c>
      <c r="E50" s="25">
        <f t="shared" si="13"/>
        <v>3024239.46</v>
      </c>
    </row>
    <row r="51" spans="1:5" s="8" customFormat="1" ht="27.6" x14ac:dyDescent="0.3">
      <c r="A51" s="26">
        <v>4100</v>
      </c>
      <c r="B51" s="27" t="s">
        <v>38</v>
      </c>
      <c r="C51" s="24">
        <f t="shared" ref="C51:E51" si="14">SUM(C52:C53)</f>
        <v>0</v>
      </c>
      <c r="D51" s="24">
        <f t="shared" si="14"/>
        <v>0</v>
      </c>
      <c r="E51" s="25">
        <f t="shared" si="14"/>
        <v>0</v>
      </c>
    </row>
    <row r="52" spans="1:5" ht="14.4" x14ac:dyDescent="0.3">
      <c r="A52" s="28">
        <v>4101</v>
      </c>
      <c r="B52" s="29" t="s">
        <v>39</v>
      </c>
      <c r="C52" s="30">
        <v>0</v>
      </c>
      <c r="D52" s="30">
        <v>0</v>
      </c>
      <c r="E52" s="31">
        <v>0</v>
      </c>
    </row>
    <row r="53" spans="1:5" ht="14.4" x14ac:dyDescent="0.3">
      <c r="A53" s="28">
        <v>4102</v>
      </c>
      <c r="B53" s="29" t="s">
        <v>40</v>
      </c>
      <c r="C53" s="30">
        <v>0</v>
      </c>
      <c r="D53" s="30">
        <v>0</v>
      </c>
      <c r="E53" s="31">
        <v>0</v>
      </c>
    </row>
    <row r="54" spans="1:5" s="7" customFormat="1" x14ac:dyDescent="0.3">
      <c r="A54" s="26">
        <v>4300</v>
      </c>
      <c r="B54" s="27" t="s">
        <v>41</v>
      </c>
      <c r="C54" s="24">
        <f t="shared" ref="C54:E54" si="15">+C55+C56+C60+C64+C66+C68+C76+C91+C95+C104+C120+C130+C131+C132+C136</f>
        <v>3093312.47</v>
      </c>
      <c r="D54" s="24">
        <f t="shared" si="15"/>
        <v>2671783.37</v>
      </c>
      <c r="E54" s="25">
        <f t="shared" si="15"/>
        <v>3024239.46</v>
      </c>
    </row>
    <row r="55" spans="1:5" ht="14.4" x14ac:dyDescent="0.3">
      <c r="A55" s="28">
        <v>4301</v>
      </c>
      <c r="B55" s="29" t="s">
        <v>42</v>
      </c>
      <c r="C55" s="30">
        <v>2157571.15</v>
      </c>
      <c r="D55" s="30">
        <v>1460814.78</v>
      </c>
      <c r="E55" s="31">
        <v>1602318.52</v>
      </c>
    </row>
    <row r="56" spans="1:5" ht="14.4" x14ac:dyDescent="0.3">
      <c r="A56" s="28">
        <v>4303</v>
      </c>
      <c r="B56" s="29" t="s">
        <v>43</v>
      </c>
      <c r="C56" s="30">
        <f t="shared" ref="C56:E56" si="16">SUM(C57:C59)</f>
        <v>38490.92</v>
      </c>
      <c r="D56" s="30">
        <f t="shared" si="16"/>
        <v>35163.449999999997</v>
      </c>
      <c r="E56" s="31">
        <f t="shared" si="16"/>
        <v>45795.18</v>
      </c>
    </row>
    <row r="57" spans="1:5" ht="14.4" x14ac:dyDescent="0.3">
      <c r="A57" s="28" t="s">
        <v>219</v>
      </c>
      <c r="B57" s="29" t="s">
        <v>44</v>
      </c>
      <c r="C57" s="30">
        <v>38490.92</v>
      </c>
      <c r="D57" s="30">
        <v>35163.449999999997</v>
      </c>
      <c r="E57" s="31">
        <v>45795.18</v>
      </c>
    </row>
    <row r="58" spans="1:5" ht="14.4" x14ac:dyDescent="0.3">
      <c r="A58" s="28" t="s">
        <v>219</v>
      </c>
      <c r="B58" s="29" t="s">
        <v>45</v>
      </c>
      <c r="C58" s="30">
        <v>0</v>
      </c>
      <c r="D58" s="30">
        <v>0</v>
      </c>
      <c r="E58" s="31">
        <v>0</v>
      </c>
    </row>
    <row r="59" spans="1:5" ht="27.6" x14ac:dyDescent="0.3">
      <c r="A59" s="28" t="s">
        <v>219</v>
      </c>
      <c r="B59" s="29" t="s">
        <v>46</v>
      </c>
      <c r="C59" s="30">
        <v>0</v>
      </c>
      <c r="D59" s="30">
        <v>0</v>
      </c>
      <c r="E59" s="31">
        <v>0</v>
      </c>
    </row>
    <row r="60" spans="1:5" ht="14.4" x14ac:dyDescent="0.3">
      <c r="A60" s="28">
        <v>4304</v>
      </c>
      <c r="B60" s="29" t="s">
        <v>47</v>
      </c>
      <c r="C60" s="30">
        <f t="shared" ref="C60:E60" si="17">SUM(C61:C63)</f>
        <v>113666.22</v>
      </c>
      <c r="D60" s="30">
        <f t="shared" si="17"/>
        <v>49921.020000000004</v>
      </c>
      <c r="E60" s="31">
        <f t="shared" si="17"/>
        <v>55041.279999999999</v>
      </c>
    </row>
    <row r="61" spans="1:5" ht="27.6" x14ac:dyDescent="0.3">
      <c r="A61" s="28" t="s">
        <v>219</v>
      </c>
      <c r="B61" s="29" t="s">
        <v>48</v>
      </c>
      <c r="C61" s="30">
        <v>50473.22</v>
      </c>
      <c r="D61" s="30">
        <v>20636.52</v>
      </c>
      <c r="E61" s="31">
        <v>25130.07</v>
      </c>
    </row>
    <row r="62" spans="1:5" ht="27.6" x14ac:dyDescent="0.3">
      <c r="A62" s="28" t="s">
        <v>219</v>
      </c>
      <c r="B62" s="29" t="s">
        <v>49</v>
      </c>
      <c r="C62" s="30">
        <v>0</v>
      </c>
      <c r="D62" s="30">
        <v>0</v>
      </c>
      <c r="E62" s="31">
        <v>0</v>
      </c>
    </row>
    <row r="63" spans="1:5" ht="14.4" x14ac:dyDescent="0.3">
      <c r="A63" s="28" t="s">
        <v>219</v>
      </c>
      <c r="B63" s="29" t="s">
        <v>50</v>
      </c>
      <c r="C63" s="30">
        <v>63193</v>
      </c>
      <c r="D63" s="30">
        <v>29284.5</v>
      </c>
      <c r="E63" s="31">
        <v>29911.21</v>
      </c>
    </row>
    <row r="64" spans="1:5" ht="14.4" x14ac:dyDescent="0.3">
      <c r="A64" s="28">
        <v>4306</v>
      </c>
      <c r="B64" s="29" t="s">
        <v>51</v>
      </c>
      <c r="C64" s="30">
        <f t="shared" ref="C64:E64" si="18">C65</f>
        <v>9160</v>
      </c>
      <c r="D64" s="30">
        <f t="shared" si="18"/>
        <v>0</v>
      </c>
      <c r="E64" s="31">
        <f t="shared" si="18"/>
        <v>7100</v>
      </c>
    </row>
    <row r="65" spans="1:5" ht="41.4" x14ac:dyDescent="0.3">
      <c r="A65" s="28" t="s">
        <v>219</v>
      </c>
      <c r="B65" s="29" t="s">
        <v>52</v>
      </c>
      <c r="C65" s="30">
        <v>9160</v>
      </c>
      <c r="D65" s="30">
        <v>0</v>
      </c>
      <c r="E65" s="31">
        <v>7100</v>
      </c>
    </row>
    <row r="66" spans="1:5" ht="14.4" x14ac:dyDescent="0.3">
      <c r="A66" s="28">
        <v>4307</v>
      </c>
      <c r="B66" s="29" t="s">
        <v>53</v>
      </c>
      <c r="C66" s="30">
        <f t="shared" ref="C66:E66" si="19">C67</f>
        <v>0</v>
      </c>
      <c r="D66" s="30">
        <f t="shared" si="19"/>
        <v>0</v>
      </c>
      <c r="E66" s="31">
        <f t="shared" si="19"/>
        <v>0</v>
      </c>
    </row>
    <row r="67" spans="1:5" ht="14.4" x14ac:dyDescent="0.3">
      <c r="A67" s="28" t="s">
        <v>219</v>
      </c>
      <c r="B67" s="29" t="s">
        <v>54</v>
      </c>
      <c r="C67" s="30">
        <v>0</v>
      </c>
      <c r="D67" s="30">
        <v>0</v>
      </c>
      <c r="E67" s="31">
        <v>0</v>
      </c>
    </row>
    <row r="68" spans="1:5" ht="14.4" x14ac:dyDescent="0.3">
      <c r="A68" s="28">
        <v>4308</v>
      </c>
      <c r="B68" s="29" t="s">
        <v>55</v>
      </c>
      <c r="C68" s="30">
        <f t="shared" ref="C68:E68" si="20">SUM(C69:C75)</f>
        <v>7877.17</v>
      </c>
      <c r="D68" s="30">
        <f t="shared" si="20"/>
        <v>29236.210000000003</v>
      </c>
      <c r="E68" s="31">
        <f t="shared" si="20"/>
        <v>13850.91</v>
      </c>
    </row>
    <row r="69" spans="1:5" ht="14.4" x14ac:dyDescent="0.3">
      <c r="A69" s="28" t="s">
        <v>219</v>
      </c>
      <c r="B69" s="29" t="s">
        <v>56</v>
      </c>
      <c r="C69" s="30">
        <v>0</v>
      </c>
      <c r="D69" s="30">
        <v>0</v>
      </c>
      <c r="E69" s="31">
        <v>0</v>
      </c>
    </row>
    <row r="70" spans="1:5" ht="27.6" x14ac:dyDescent="0.3">
      <c r="A70" s="28" t="s">
        <v>219</v>
      </c>
      <c r="B70" s="29" t="s">
        <v>57</v>
      </c>
      <c r="C70" s="30">
        <v>0</v>
      </c>
      <c r="D70" s="30">
        <v>0</v>
      </c>
      <c r="E70" s="31">
        <v>0</v>
      </c>
    </row>
    <row r="71" spans="1:5" ht="14.4" x14ac:dyDescent="0.3">
      <c r="A71" s="28" t="s">
        <v>219</v>
      </c>
      <c r="B71" s="29" t="s">
        <v>58</v>
      </c>
      <c r="C71" s="30">
        <v>583.66</v>
      </c>
      <c r="D71" s="30">
        <v>291.33</v>
      </c>
      <c r="E71" s="31">
        <v>291.33</v>
      </c>
    </row>
    <row r="72" spans="1:5" ht="14.4" x14ac:dyDescent="0.3">
      <c r="A72" s="28" t="s">
        <v>219</v>
      </c>
      <c r="B72" s="29" t="s">
        <v>59</v>
      </c>
      <c r="C72" s="30">
        <v>0</v>
      </c>
      <c r="D72" s="30">
        <v>0</v>
      </c>
      <c r="E72" s="31">
        <v>0</v>
      </c>
    </row>
    <row r="73" spans="1:5" ht="27.6" x14ac:dyDescent="0.3">
      <c r="A73" s="28" t="s">
        <v>219</v>
      </c>
      <c r="B73" s="29" t="s">
        <v>60</v>
      </c>
      <c r="C73" s="30">
        <v>7293.51</v>
      </c>
      <c r="D73" s="30">
        <v>28944.880000000001</v>
      </c>
      <c r="E73" s="31">
        <v>13559.58</v>
      </c>
    </row>
    <row r="74" spans="1:5" ht="27.6" x14ac:dyDescent="0.3">
      <c r="A74" s="28" t="s">
        <v>219</v>
      </c>
      <c r="B74" s="29" t="s">
        <v>61</v>
      </c>
      <c r="C74" s="30">
        <v>0</v>
      </c>
      <c r="D74" s="30">
        <v>0</v>
      </c>
      <c r="E74" s="31">
        <v>0</v>
      </c>
    </row>
    <row r="75" spans="1:5" ht="41.4" x14ac:dyDescent="0.3">
      <c r="A75" s="28" t="s">
        <v>219</v>
      </c>
      <c r="B75" s="29" t="s">
        <v>62</v>
      </c>
      <c r="C75" s="30">
        <v>0</v>
      </c>
      <c r="D75" s="30">
        <v>0</v>
      </c>
      <c r="E75" s="31">
        <v>0</v>
      </c>
    </row>
    <row r="76" spans="1:5" x14ac:dyDescent="0.3">
      <c r="A76" s="28">
        <v>4310</v>
      </c>
      <c r="B76" s="29" t="s">
        <v>63</v>
      </c>
      <c r="C76" s="32">
        <f t="shared" ref="C76:E76" si="21">SUM(C77:C90)</f>
        <v>320853.69</v>
      </c>
      <c r="D76" s="32">
        <f t="shared" si="21"/>
        <v>782572.77</v>
      </c>
      <c r="E76" s="33">
        <f t="shared" si="21"/>
        <v>568428.07999999996</v>
      </c>
    </row>
    <row r="77" spans="1:5" ht="27.6" x14ac:dyDescent="0.3">
      <c r="A77" s="28" t="s">
        <v>219</v>
      </c>
      <c r="B77" s="29" t="s">
        <v>64</v>
      </c>
      <c r="C77" s="30">
        <v>113972.79</v>
      </c>
      <c r="D77" s="30">
        <v>514791.95</v>
      </c>
      <c r="E77" s="31">
        <v>173009.29</v>
      </c>
    </row>
    <row r="78" spans="1:5" ht="14.4" x14ac:dyDescent="0.3">
      <c r="A78" s="28" t="s">
        <v>219</v>
      </c>
      <c r="B78" s="29" t="s">
        <v>65</v>
      </c>
      <c r="C78" s="30">
        <v>70175.399999999994</v>
      </c>
      <c r="D78" s="30">
        <v>75713.919999999998</v>
      </c>
      <c r="E78" s="31">
        <v>184891.28</v>
      </c>
    </row>
    <row r="79" spans="1:5" ht="27.6" x14ac:dyDescent="0.3">
      <c r="A79" s="28" t="s">
        <v>219</v>
      </c>
      <c r="B79" s="29" t="s">
        <v>66</v>
      </c>
      <c r="C79" s="30">
        <v>0</v>
      </c>
      <c r="D79" s="30">
        <v>0</v>
      </c>
      <c r="E79" s="31">
        <v>0</v>
      </c>
    </row>
    <row r="80" spans="1:5" ht="41.4" x14ac:dyDescent="0.3">
      <c r="A80" s="28" t="s">
        <v>219</v>
      </c>
      <c r="B80" s="29" t="s">
        <v>67</v>
      </c>
      <c r="C80" s="30">
        <v>0</v>
      </c>
      <c r="D80" s="30">
        <v>0</v>
      </c>
      <c r="E80" s="31">
        <v>0</v>
      </c>
    </row>
    <row r="81" spans="1:5" ht="27.6" x14ac:dyDescent="0.3">
      <c r="A81" s="28" t="s">
        <v>219</v>
      </c>
      <c r="B81" s="29" t="s">
        <v>68</v>
      </c>
      <c r="C81" s="30">
        <v>0</v>
      </c>
      <c r="D81" s="30">
        <v>0</v>
      </c>
      <c r="E81" s="31">
        <v>0</v>
      </c>
    </row>
    <row r="82" spans="1:5" ht="14.4" x14ac:dyDescent="0.3">
      <c r="A82" s="28" t="s">
        <v>219</v>
      </c>
      <c r="B82" s="29" t="s">
        <v>69</v>
      </c>
      <c r="C82" s="30">
        <v>11007.96</v>
      </c>
      <c r="D82" s="30">
        <v>16847.23</v>
      </c>
      <c r="E82" s="31">
        <v>10909.21</v>
      </c>
    </row>
    <row r="83" spans="1:5" ht="27.6" x14ac:dyDescent="0.3">
      <c r="A83" s="28" t="s">
        <v>219</v>
      </c>
      <c r="B83" s="29" t="s">
        <v>70</v>
      </c>
      <c r="C83" s="30">
        <v>29356</v>
      </c>
      <c r="D83" s="30">
        <v>66238.67</v>
      </c>
      <c r="E83" s="31">
        <v>80608.33</v>
      </c>
    </row>
    <row r="84" spans="1:5" ht="14.4" x14ac:dyDescent="0.3">
      <c r="A84" s="28" t="s">
        <v>219</v>
      </c>
      <c r="B84" s="29" t="s">
        <v>71</v>
      </c>
      <c r="C84" s="30">
        <v>0</v>
      </c>
      <c r="D84" s="30">
        <v>0</v>
      </c>
      <c r="E84" s="31">
        <v>0</v>
      </c>
    </row>
    <row r="85" spans="1:5" ht="14.4" x14ac:dyDescent="0.3">
      <c r="A85" s="28" t="s">
        <v>219</v>
      </c>
      <c r="B85" s="29" t="s">
        <v>72</v>
      </c>
      <c r="C85" s="30">
        <v>0</v>
      </c>
      <c r="D85" s="30">
        <v>0</v>
      </c>
      <c r="E85" s="31">
        <v>503</v>
      </c>
    </row>
    <row r="86" spans="1:5" ht="27.6" x14ac:dyDescent="0.3">
      <c r="A86" s="28" t="s">
        <v>219</v>
      </c>
      <c r="B86" s="29" t="s">
        <v>73</v>
      </c>
      <c r="C86" s="30">
        <v>10786.67</v>
      </c>
      <c r="D86" s="30">
        <v>29584.66</v>
      </c>
      <c r="E86" s="31">
        <v>11082.64</v>
      </c>
    </row>
    <row r="87" spans="1:5" ht="41.4" x14ac:dyDescent="0.3">
      <c r="A87" s="28" t="s">
        <v>219</v>
      </c>
      <c r="B87" s="29" t="s">
        <v>74</v>
      </c>
      <c r="C87" s="30">
        <v>0</v>
      </c>
      <c r="D87" s="30">
        <v>0</v>
      </c>
      <c r="E87" s="31">
        <v>0</v>
      </c>
    </row>
    <row r="88" spans="1:5" ht="14.4" x14ac:dyDescent="0.3">
      <c r="A88" s="28" t="s">
        <v>219</v>
      </c>
      <c r="B88" s="29" t="s">
        <v>75</v>
      </c>
      <c r="C88" s="30">
        <v>70366.880000000005</v>
      </c>
      <c r="D88" s="30">
        <v>74551</v>
      </c>
      <c r="E88" s="31">
        <v>84611</v>
      </c>
    </row>
    <row r="89" spans="1:5" ht="14.4" x14ac:dyDescent="0.3">
      <c r="A89" s="34" t="s">
        <v>219</v>
      </c>
      <c r="B89" s="29" t="s">
        <v>76</v>
      </c>
      <c r="C89" s="30">
        <v>15187.99</v>
      </c>
      <c r="D89" s="30">
        <v>4845.34</v>
      </c>
      <c r="E89" s="31">
        <v>22813.33</v>
      </c>
    </row>
    <row r="90" spans="1:5" ht="27.6" x14ac:dyDescent="0.3">
      <c r="A90" s="34"/>
      <c r="B90" s="29" t="s">
        <v>77</v>
      </c>
      <c r="C90" s="30">
        <v>0</v>
      </c>
      <c r="D90" s="30">
        <v>0</v>
      </c>
      <c r="E90" s="31">
        <v>0</v>
      </c>
    </row>
    <row r="91" spans="1:5" ht="14.4" x14ac:dyDescent="0.3">
      <c r="A91" s="28">
        <v>4311</v>
      </c>
      <c r="B91" s="29" t="s">
        <v>78</v>
      </c>
      <c r="C91" s="30">
        <f t="shared" ref="C91:E91" si="22">SUM(C92:C94)</f>
        <v>0</v>
      </c>
      <c r="D91" s="30">
        <f t="shared" si="22"/>
        <v>0</v>
      </c>
      <c r="E91" s="31">
        <f t="shared" si="22"/>
        <v>0</v>
      </c>
    </row>
    <row r="92" spans="1:5" ht="14.4" x14ac:dyDescent="0.3">
      <c r="A92" s="28" t="s">
        <v>219</v>
      </c>
      <c r="B92" s="29" t="s">
        <v>79</v>
      </c>
      <c r="C92" s="30">
        <v>0</v>
      </c>
      <c r="D92" s="30">
        <v>0</v>
      </c>
      <c r="E92" s="31">
        <v>0</v>
      </c>
    </row>
    <row r="93" spans="1:5" ht="14.4" x14ac:dyDescent="0.3">
      <c r="A93" s="28" t="s">
        <v>219</v>
      </c>
      <c r="B93" s="29" t="s">
        <v>80</v>
      </c>
      <c r="C93" s="30">
        <v>0</v>
      </c>
      <c r="D93" s="30">
        <v>0</v>
      </c>
      <c r="E93" s="31">
        <v>0</v>
      </c>
    </row>
    <row r="94" spans="1:5" ht="14.4" x14ac:dyDescent="0.3">
      <c r="A94" s="28" t="s">
        <v>219</v>
      </c>
      <c r="B94" s="29" t="s">
        <v>81</v>
      </c>
      <c r="C94" s="30">
        <v>0</v>
      </c>
      <c r="D94" s="30">
        <v>0</v>
      </c>
      <c r="E94" s="31">
        <v>0</v>
      </c>
    </row>
    <row r="95" spans="1:5" ht="27.6" x14ac:dyDescent="0.3">
      <c r="A95" s="28">
        <v>4312</v>
      </c>
      <c r="B95" s="29" t="s">
        <v>82</v>
      </c>
      <c r="C95" s="30">
        <f t="shared" ref="C95:E95" si="23">SUM(C96:C103)</f>
        <v>200510.93</v>
      </c>
      <c r="D95" s="30">
        <f t="shared" si="23"/>
        <v>41870.720000000001</v>
      </c>
      <c r="E95" s="31">
        <f t="shared" si="23"/>
        <v>448451.56</v>
      </c>
    </row>
    <row r="96" spans="1:5" ht="27.6" x14ac:dyDescent="0.3">
      <c r="A96" s="28" t="s">
        <v>219</v>
      </c>
      <c r="B96" s="29" t="s">
        <v>83</v>
      </c>
      <c r="C96" s="30">
        <v>0</v>
      </c>
      <c r="D96" s="30">
        <v>0</v>
      </c>
      <c r="E96" s="31">
        <v>0</v>
      </c>
    </row>
    <row r="97" spans="1:5" ht="14.4" x14ac:dyDescent="0.3">
      <c r="A97" s="28" t="s">
        <v>219</v>
      </c>
      <c r="B97" s="29" t="s">
        <v>84</v>
      </c>
      <c r="C97" s="30">
        <v>98798.58</v>
      </c>
      <c r="D97" s="30">
        <v>28485.96</v>
      </c>
      <c r="E97" s="31">
        <v>145850.12</v>
      </c>
    </row>
    <row r="98" spans="1:5" ht="14.4" x14ac:dyDescent="0.3">
      <c r="A98" s="28" t="s">
        <v>219</v>
      </c>
      <c r="B98" s="29" t="s">
        <v>85</v>
      </c>
      <c r="C98" s="30">
        <v>101253.02</v>
      </c>
      <c r="D98" s="30">
        <v>10654.1</v>
      </c>
      <c r="E98" s="31">
        <v>302142.11</v>
      </c>
    </row>
    <row r="99" spans="1:5" ht="27.6" x14ac:dyDescent="0.3">
      <c r="A99" s="28" t="s">
        <v>219</v>
      </c>
      <c r="B99" s="29" t="s">
        <v>86</v>
      </c>
      <c r="C99" s="30">
        <v>0</v>
      </c>
      <c r="D99" s="30">
        <v>0</v>
      </c>
      <c r="E99" s="31">
        <v>0</v>
      </c>
    </row>
    <row r="100" spans="1:5" ht="14.4" x14ac:dyDescent="0.3">
      <c r="A100" s="28" t="s">
        <v>219</v>
      </c>
      <c r="B100" s="29" t="s">
        <v>87</v>
      </c>
      <c r="C100" s="30">
        <v>459.33</v>
      </c>
      <c r="D100" s="30">
        <v>2730.66</v>
      </c>
      <c r="E100" s="31">
        <v>459.33</v>
      </c>
    </row>
    <row r="101" spans="1:5" ht="14.4" x14ac:dyDescent="0.3">
      <c r="A101" s="28" t="s">
        <v>219</v>
      </c>
      <c r="B101" s="29" t="s">
        <v>88</v>
      </c>
      <c r="C101" s="30">
        <v>0</v>
      </c>
      <c r="D101" s="30">
        <v>0</v>
      </c>
      <c r="E101" s="31">
        <v>0</v>
      </c>
    </row>
    <row r="102" spans="1:5" ht="14.4" x14ac:dyDescent="0.3">
      <c r="A102" s="28" t="s">
        <v>219</v>
      </c>
      <c r="B102" s="29" t="s">
        <v>89</v>
      </c>
      <c r="C102" s="30">
        <v>0</v>
      </c>
      <c r="D102" s="30">
        <v>0</v>
      </c>
      <c r="E102" s="31">
        <v>0</v>
      </c>
    </row>
    <row r="103" spans="1:5" ht="14.4" x14ac:dyDescent="0.3">
      <c r="A103" s="28" t="s">
        <v>219</v>
      </c>
      <c r="B103" s="29" t="s">
        <v>90</v>
      </c>
      <c r="C103" s="30">
        <v>0</v>
      </c>
      <c r="D103" s="30">
        <v>0</v>
      </c>
      <c r="E103" s="31">
        <v>0</v>
      </c>
    </row>
    <row r="104" spans="1:5" ht="41.4" x14ac:dyDescent="0.3">
      <c r="A104" s="28">
        <v>4313</v>
      </c>
      <c r="B104" s="29" t="s">
        <v>91</v>
      </c>
      <c r="C104" s="30">
        <f t="shared" ref="C104:E104" si="24">SUM(C105:C119)</f>
        <v>0</v>
      </c>
      <c r="D104" s="30">
        <f t="shared" si="24"/>
        <v>0</v>
      </c>
      <c r="E104" s="31">
        <f t="shared" si="24"/>
        <v>0</v>
      </c>
    </row>
    <row r="105" spans="1:5" ht="14.4" x14ac:dyDescent="0.3">
      <c r="A105" s="28" t="s">
        <v>219</v>
      </c>
      <c r="B105" s="29" t="s">
        <v>92</v>
      </c>
      <c r="C105" s="30">
        <v>0</v>
      </c>
      <c r="D105" s="30">
        <v>0</v>
      </c>
      <c r="E105" s="31">
        <v>0</v>
      </c>
    </row>
    <row r="106" spans="1:5" ht="14.4" x14ac:dyDescent="0.3">
      <c r="A106" s="28" t="s">
        <v>219</v>
      </c>
      <c r="B106" s="29" t="s">
        <v>93</v>
      </c>
      <c r="C106" s="30">
        <v>0</v>
      </c>
      <c r="D106" s="30">
        <v>0</v>
      </c>
      <c r="E106" s="31">
        <v>0</v>
      </c>
    </row>
    <row r="107" spans="1:5" ht="14.4" x14ac:dyDescent="0.3">
      <c r="A107" s="28" t="s">
        <v>219</v>
      </c>
      <c r="B107" s="29" t="s">
        <v>94</v>
      </c>
      <c r="C107" s="30">
        <v>0</v>
      </c>
      <c r="D107" s="30">
        <v>0</v>
      </c>
      <c r="E107" s="31">
        <v>0</v>
      </c>
    </row>
    <row r="108" spans="1:5" ht="14.4" x14ac:dyDescent="0.3">
      <c r="A108" s="28" t="s">
        <v>219</v>
      </c>
      <c r="B108" s="29" t="s">
        <v>95</v>
      </c>
      <c r="C108" s="30">
        <v>0</v>
      </c>
      <c r="D108" s="30">
        <v>0</v>
      </c>
      <c r="E108" s="31">
        <v>0</v>
      </c>
    </row>
    <row r="109" spans="1:5" ht="14.4" x14ac:dyDescent="0.3">
      <c r="A109" s="28" t="s">
        <v>219</v>
      </c>
      <c r="B109" s="29" t="s">
        <v>96</v>
      </c>
      <c r="C109" s="30">
        <v>0</v>
      </c>
      <c r="D109" s="30">
        <v>0</v>
      </c>
      <c r="E109" s="31">
        <v>0</v>
      </c>
    </row>
    <row r="110" spans="1:5" ht="14.4" x14ac:dyDescent="0.3">
      <c r="A110" s="28" t="s">
        <v>219</v>
      </c>
      <c r="B110" s="29" t="s">
        <v>97</v>
      </c>
      <c r="C110" s="30">
        <v>0</v>
      </c>
      <c r="D110" s="30">
        <v>0</v>
      </c>
      <c r="E110" s="31">
        <v>0</v>
      </c>
    </row>
    <row r="111" spans="1:5" ht="14.4" x14ac:dyDescent="0.3">
      <c r="A111" s="28" t="s">
        <v>219</v>
      </c>
      <c r="B111" s="29" t="s">
        <v>98</v>
      </c>
      <c r="C111" s="30">
        <v>0</v>
      </c>
      <c r="D111" s="30">
        <v>0</v>
      </c>
      <c r="E111" s="31">
        <v>0</v>
      </c>
    </row>
    <row r="112" spans="1:5" ht="14.4" x14ac:dyDescent="0.3">
      <c r="A112" s="28" t="s">
        <v>219</v>
      </c>
      <c r="B112" s="29" t="s">
        <v>99</v>
      </c>
      <c r="C112" s="30">
        <v>0</v>
      </c>
      <c r="D112" s="30">
        <v>0</v>
      </c>
      <c r="E112" s="31">
        <v>0</v>
      </c>
    </row>
    <row r="113" spans="1:5" ht="14.4" x14ac:dyDescent="0.3">
      <c r="A113" s="28" t="s">
        <v>219</v>
      </c>
      <c r="B113" s="29" t="s">
        <v>100</v>
      </c>
      <c r="C113" s="30">
        <v>0</v>
      </c>
      <c r="D113" s="30">
        <v>0</v>
      </c>
      <c r="E113" s="31">
        <v>0</v>
      </c>
    </row>
    <row r="114" spans="1:5" ht="14.4" x14ac:dyDescent="0.3">
      <c r="A114" s="28" t="s">
        <v>219</v>
      </c>
      <c r="B114" s="29" t="s">
        <v>101</v>
      </c>
      <c r="C114" s="30">
        <v>0</v>
      </c>
      <c r="D114" s="30">
        <v>0</v>
      </c>
      <c r="E114" s="31">
        <v>0</v>
      </c>
    </row>
    <row r="115" spans="1:5" ht="14.4" x14ac:dyDescent="0.3">
      <c r="A115" s="28" t="s">
        <v>219</v>
      </c>
      <c r="B115" s="29" t="s">
        <v>102</v>
      </c>
      <c r="C115" s="30">
        <v>0</v>
      </c>
      <c r="D115" s="30">
        <v>0</v>
      </c>
      <c r="E115" s="31">
        <v>0</v>
      </c>
    </row>
    <row r="116" spans="1:5" ht="14.4" x14ac:dyDescent="0.3">
      <c r="A116" s="28" t="s">
        <v>219</v>
      </c>
      <c r="B116" s="29" t="s">
        <v>103</v>
      </c>
      <c r="C116" s="30">
        <v>0</v>
      </c>
      <c r="D116" s="30">
        <v>0</v>
      </c>
      <c r="E116" s="31">
        <v>0</v>
      </c>
    </row>
    <row r="117" spans="1:5" ht="14.4" x14ac:dyDescent="0.3">
      <c r="A117" s="28" t="s">
        <v>219</v>
      </c>
      <c r="B117" s="29" t="s">
        <v>104</v>
      </c>
      <c r="C117" s="30">
        <v>0</v>
      </c>
      <c r="D117" s="30">
        <v>0</v>
      </c>
      <c r="E117" s="31">
        <v>0</v>
      </c>
    </row>
    <row r="118" spans="1:5" ht="27.6" x14ac:dyDescent="0.3">
      <c r="A118" s="28" t="s">
        <v>219</v>
      </c>
      <c r="B118" s="29" t="s">
        <v>105</v>
      </c>
      <c r="C118" s="30">
        <v>0</v>
      </c>
      <c r="D118" s="30">
        <v>0</v>
      </c>
      <c r="E118" s="31">
        <v>0</v>
      </c>
    </row>
    <row r="119" spans="1:5" ht="69" x14ac:dyDescent="0.3">
      <c r="A119" s="28" t="s">
        <v>219</v>
      </c>
      <c r="B119" s="29" t="s">
        <v>106</v>
      </c>
      <c r="C119" s="30">
        <v>0</v>
      </c>
      <c r="D119" s="30">
        <v>0</v>
      </c>
      <c r="E119" s="31">
        <v>0</v>
      </c>
    </row>
    <row r="120" spans="1:5" ht="27.6" x14ac:dyDescent="0.3">
      <c r="A120" s="28">
        <v>4314</v>
      </c>
      <c r="B120" s="29" t="s">
        <v>107</v>
      </c>
      <c r="C120" s="30">
        <f t="shared" ref="C120:E120" si="25">SUM(C121:C129)</f>
        <v>21836.66</v>
      </c>
      <c r="D120" s="30">
        <f t="shared" si="25"/>
        <v>11468</v>
      </c>
      <c r="E120" s="31">
        <f t="shared" si="25"/>
        <v>18864.669999999998</v>
      </c>
    </row>
    <row r="121" spans="1:5" ht="14.4" x14ac:dyDescent="0.3">
      <c r="A121" s="28" t="s">
        <v>219</v>
      </c>
      <c r="B121" s="29" t="s">
        <v>108</v>
      </c>
      <c r="C121" s="30">
        <v>15796.66</v>
      </c>
      <c r="D121" s="30">
        <v>8448</v>
      </c>
      <c r="E121" s="31">
        <v>7918.67</v>
      </c>
    </row>
    <row r="122" spans="1:5" ht="14.4" x14ac:dyDescent="0.3">
      <c r="A122" s="28" t="s">
        <v>219</v>
      </c>
      <c r="B122" s="29" t="s">
        <v>109</v>
      </c>
      <c r="C122" s="30">
        <v>0</v>
      </c>
      <c r="D122" s="30">
        <v>0</v>
      </c>
      <c r="E122" s="31">
        <v>0</v>
      </c>
    </row>
    <row r="123" spans="1:5" ht="14.4" x14ac:dyDescent="0.3">
      <c r="A123" s="28" t="s">
        <v>219</v>
      </c>
      <c r="B123" s="29" t="s">
        <v>110</v>
      </c>
      <c r="C123" s="30">
        <v>0</v>
      </c>
      <c r="D123" s="30">
        <v>0</v>
      </c>
      <c r="E123" s="31">
        <v>1056</v>
      </c>
    </row>
    <row r="124" spans="1:5" ht="27.6" x14ac:dyDescent="0.3">
      <c r="A124" s="28" t="s">
        <v>219</v>
      </c>
      <c r="B124" s="29" t="s">
        <v>111</v>
      </c>
      <c r="C124" s="30">
        <v>6040</v>
      </c>
      <c r="D124" s="30">
        <v>3020</v>
      </c>
      <c r="E124" s="31">
        <v>9060</v>
      </c>
    </row>
    <row r="125" spans="1:5" ht="27.6" x14ac:dyDescent="0.3">
      <c r="A125" s="28" t="s">
        <v>219</v>
      </c>
      <c r="B125" s="29" t="s">
        <v>112</v>
      </c>
      <c r="C125" s="30">
        <v>0</v>
      </c>
      <c r="D125" s="30">
        <v>0</v>
      </c>
      <c r="E125" s="31">
        <v>0</v>
      </c>
    </row>
    <row r="126" spans="1:5" ht="14.4" x14ac:dyDescent="0.3">
      <c r="A126" s="28" t="s">
        <v>219</v>
      </c>
      <c r="B126" s="29" t="s">
        <v>113</v>
      </c>
      <c r="C126" s="30">
        <v>0</v>
      </c>
      <c r="D126" s="30">
        <v>0</v>
      </c>
      <c r="E126" s="31">
        <v>830</v>
      </c>
    </row>
    <row r="127" spans="1:5" ht="27.6" x14ac:dyDescent="0.3">
      <c r="A127" s="28" t="s">
        <v>219</v>
      </c>
      <c r="B127" s="29" t="s">
        <v>114</v>
      </c>
      <c r="C127" s="30">
        <v>0</v>
      </c>
      <c r="D127" s="30">
        <v>0</v>
      </c>
      <c r="E127" s="31">
        <v>0</v>
      </c>
    </row>
    <row r="128" spans="1:5" ht="14.4" x14ac:dyDescent="0.3">
      <c r="A128" s="28" t="s">
        <v>219</v>
      </c>
      <c r="B128" s="29" t="s">
        <v>115</v>
      </c>
      <c r="C128" s="30">
        <v>0</v>
      </c>
      <c r="D128" s="30">
        <v>0</v>
      </c>
      <c r="E128" s="31">
        <v>0</v>
      </c>
    </row>
    <row r="129" spans="1:5" ht="14.4" x14ac:dyDescent="0.3">
      <c r="A129" s="28" t="s">
        <v>219</v>
      </c>
      <c r="B129" s="29" t="s">
        <v>116</v>
      </c>
      <c r="C129" s="30">
        <v>0</v>
      </c>
      <c r="D129" s="30">
        <v>0</v>
      </c>
      <c r="E129" s="31">
        <v>0</v>
      </c>
    </row>
    <row r="130" spans="1:5" ht="27.6" x14ac:dyDescent="0.3">
      <c r="A130" s="28">
        <v>4315</v>
      </c>
      <c r="B130" s="29" t="s">
        <v>117</v>
      </c>
      <c r="C130" s="30">
        <v>0</v>
      </c>
      <c r="D130" s="30">
        <v>0</v>
      </c>
      <c r="E130" s="31">
        <v>0</v>
      </c>
    </row>
    <row r="131" spans="1:5" ht="27.6" x14ac:dyDescent="0.3">
      <c r="A131" s="28">
        <v>4316</v>
      </c>
      <c r="B131" s="29" t="s">
        <v>118</v>
      </c>
      <c r="C131" s="30">
        <v>0</v>
      </c>
      <c r="D131" s="30">
        <v>0</v>
      </c>
      <c r="E131" s="31">
        <v>0</v>
      </c>
    </row>
    <row r="132" spans="1:5" ht="14.4" x14ac:dyDescent="0.3">
      <c r="A132" s="28">
        <v>4317</v>
      </c>
      <c r="B132" s="29" t="s">
        <v>119</v>
      </c>
      <c r="C132" s="30">
        <f t="shared" ref="C132:E132" si="26">SUM(C133:C135)</f>
        <v>0</v>
      </c>
      <c r="D132" s="30">
        <f t="shared" si="26"/>
        <v>0</v>
      </c>
      <c r="E132" s="31">
        <f t="shared" si="26"/>
        <v>0</v>
      </c>
    </row>
    <row r="133" spans="1:5" ht="14.4" x14ac:dyDescent="0.3">
      <c r="A133" s="28" t="s">
        <v>219</v>
      </c>
      <c r="B133" s="29" t="s">
        <v>120</v>
      </c>
      <c r="C133" s="30">
        <v>0</v>
      </c>
      <c r="D133" s="30">
        <v>0</v>
      </c>
      <c r="E133" s="31">
        <v>0</v>
      </c>
    </row>
    <row r="134" spans="1:5" ht="14.4" x14ac:dyDescent="0.3">
      <c r="A134" s="28" t="s">
        <v>219</v>
      </c>
      <c r="B134" s="29" t="s">
        <v>121</v>
      </c>
      <c r="C134" s="30">
        <v>0</v>
      </c>
      <c r="D134" s="30">
        <v>0</v>
      </c>
      <c r="E134" s="31">
        <v>0</v>
      </c>
    </row>
    <row r="135" spans="1:5" ht="14.4" x14ac:dyDescent="0.3">
      <c r="A135" s="28" t="s">
        <v>219</v>
      </c>
      <c r="B135" s="29" t="s">
        <v>122</v>
      </c>
      <c r="C135" s="30">
        <v>0</v>
      </c>
      <c r="D135" s="30">
        <v>0</v>
      </c>
      <c r="E135" s="31">
        <v>0</v>
      </c>
    </row>
    <row r="136" spans="1:5" ht="14.4" x14ac:dyDescent="0.3">
      <c r="A136" s="28">
        <v>4318</v>
      </c>
      <c r="B136" s="29" t="s">
        <v>123</v>
      </c>
      <c r="C136" s="30">
        <f t="shared" ref="C136:E136" si="27">C137+C138+C139+C140+C141+C142+C146+C147+C148</f>
        <v>223345.72999999998</v>
      </c>
      <c r="D136" s="30">
        <f t="shared" si="27"/>
        <v>260736.42</v>
      </c>
      <c r="E136" s="31">
        <f t="shared" si="27"/>
        <v>264389.26</v>
      </c>
    </row>
    <row r="137" spans="1:5" ht="14.4" x14ac:dyDescent="0.3">
      <c r="A137" s="28" t="s">
        <v>219</v>
      </c>
      <c r="B137" s="29" t="s">
        <v>124</v>
      </c>
      <c r="C137" s="30">
        <v>152520</v>
      </c>
      <c r="D137" s="30">
        <v>127553</v>
      </c>
      <c r="E137" s="31">
        <v>130674</v>
      </c>
    </row>
    <row r="138" spans="1:5" ht="14.4" x14ac:dyDescent="0.3">
      <c r="A138" s="28" t="s">
        <v>219</v>
      </c>
      <c r="B138" s="29" t="s">
        <v>125</v>
      </c>
      <c r="C138" s="30">
        <v>25422</v>
      </c>
      <c r="D138" s="30">
        <v>16472</v>
      </c>
      <c r="E138" s="31">
        <v>24721</v>
      </c>
    </row>
    <row r="139" spans="1:5" ht="14.4" x14ac:dyDescent="0.3">
      <c r="A139" s="28" t="s">
        <v>219</v>
      </c>
      <c r="B139" s="29" t="s">
        <v>126</v>
      </c>
      <c r="C139" s="30">
        <v>15005.33</v>
      </c>
      <c r="D139" s="30">
        <v>12888</v>
      </c>
      <c r="E139" s="31">
        <v>17574</v>
      </c>
    </row>
    <row r="140" spans="1:5" ht="27.6" x14ac:dyDescent="0.3">
      <c r="A140" s="28" t="s">
        <v>219</v>
      </c>
      <c r="B140" s="29" t="s">
        <v>127</v>
      </c>
      <c r="C140" s="30">
        <v>3050.82</v>
      </c>
      <c r="D140" s="30">
        <v>1610.82</v>
      </c>
      <c r="E140" s="31">
        <v>2319.2199999999998</v>
      </c>
    </row>
    <row r="141" spans="1:5" ht="14.4" x14ac:dyDescent="0.3">
      <c r="A141" s="28" t="s">
        <v>219</v>
      </c>
      <c r="B141" s="29" t="s">
        <v>128</v>
      </c>
      <c r="C141" s="30">
        <v>3768</v>
      </c>
      <c r="D141" s="30">
        <v>6216</v>
      </c>
      <c r="E141" s="31">
        <v>11592</v>
      </c>
    </row>
    <row r="142" spans="1:5" x14ac:dyDescent="0.3">
      <c r="A142" s="28" t="s">
        <v>219</v>
      </c>
      <c r="B142" s="29" t="s">
        <v>129</v>
      </c>
      <c r="C142" s="32">
        <f t="shared" ref="C142:E142" si="28">SUM(C143:C145)</f>
        <v>23579.58</v>
      </c>
      <c r="D142" s="32">
        <f t="shared" si="28"/>
        <v>95996.6</v>
      </c>
      <c r="E142" s="33">
        <f t="shared" si="28"/>
        <v>77509.039999999994</v>
      </c>
    </row>
    <row r="143" spans="1:5" ht="55.2" x14ac:dyDescent="0.3">
      <c r="A143" s="28"/>
      <c r="B143" s="29" t="s">
        <v>221</v>
      </c>
      <c r="C143" s="30">
        <v>22929.58</v>
      </c>
      <c r="D143" s="30">
        <v>95996.6</v>
      </c>
      <c r="E143" s="31">
        <v>77509.039999999994</v>
      </c>
    </row>
    <row r="144" spans="1:5" ht="55.2" x14ac:dyDescent="0.3">
      <c r="A144" s="28"/>
      <c r="B144" s="35" t="s">
        <v>222</v>
      </c>
      <c r="C144" s="30">
        <v>0</v>
      </c>
      <c r="D144" s="30">
        <v>0</v>
      </c>
      <c r="E144" s="31">
        <v>0</v>
      </c>
    </row>
    <row r="145" spans="1:5" ht="14.4" x14ac:dyDescent="0.3">
      <c r="A145" s="28"/>
      <c r="B145" s="36" t="s">
        <v>223</v>
      </c>
      <c r="C145" s="30">
        <v>650</v>
      </c>
      <c r="D145" s="30">
        <v>0</v>
      </c>
      <c r="E145" s="31">
        <v>0</v>
      </c>
    </row>
    <row r="146" spans="1:5" s="7" customFormat="1" ht="14.4" x14ac:dyDescent="0.3">
      <c r="A146" s="28"/>
      <c r="B146" s="36" t="s">
        <v>224</v>
      </c>
      <c r="C146" s="30">
        <v>0</v>
      </c>
      <c r="D146" s="30">
        <v>0</v>
      </c>
      <c r="E146" s="31">
        <v>0</v>
      </c>
    </row>
    <row r="147" spans="1:5" ht="27.6" x14ac:dyDescent="0.3">
      <c r="A147" s="28"/>
      <c r="B147" s="36" t="s">
        <v>225</v>
      </c>
      <c r="C147" s="30">
        <v>0</v>
      </c>
      <c r="D147" s="30">
        <v>0</v>
      </c>
      <c r="E147" s="31">
        <v>0</v>
      </c>
    </row>
    <row r="148" spans="1:5" ht="14.4" x14ac:dyDescent="0.3">
      <c r="A148" s="28"/>
      <c r="B148" s="36" t="s">
        <v>226</v>
      </c>
      <c r="C148" s="30">
        <v>0</v>
      </c>
      <c r="D148" s="30">
        <v>0</v>
      </c>
      <c r="E148" s="31">
        <v>0</v>
      </c>
    </row>
    <row r="149" spans="1:5" x14ac:dyDescent="0.3">
      <c r="A149" s="26">
        <v>4500</v>
      </c>
      <c r="B149" s="27" t="s">
        <v>227</v>
      </c>
      <c r="C149" s="32">
        <f t="shared" ref="C149:E149" si="29">C150+C152+C154+C156</f>
        <v>1153.3599999999999</v>
      </c>
      <c r="D149" s="32">
        <f t="shared" si="29"/>
        <v>281.52</v>
      </c>
      <c r="E149" s="33">
        <f t="shared" si="29"/>
        <v>0</v>
      </c>
    </row>
    <row r="150" spans="1:5" x14ac:dyDescent="0.3">
      <c r="A150" s="28">
        <v>4501</v>
      </c>
      <c r="B150" s="29" t="s">
        <v>14</v>
      </c>
      <c r="C150" s="32">
        <f t="shared" ref="C150:E150" si="30">C151</f>
        <v>1153.3599999999999</v>
      </c>
      <c r="D150" s="32">
        <f t="shared" si="30"/>
        <v>281.52</v>
      </c>
      <c r="E150" s="33">
        <f t="shared" si="30"/>
        <v>0</v>
      </c>
    </row>
    <row r="151" spans="1:5" x14ac:dyDescent="0.3">
      <c r="A151" s="28" t="s">
        <v>219</v>
      </c>
      <c r="B151" s="29" t="s">
        <v>130</v>
      </c>
      <c r="C151" s="32">
        <v>1153.3599999999999</v>
      </c>
      <c r="D151" s="32">
        <v>281.52</v>
      </c>
      <c r="E151" s="33">
        <v>0</v>
      </c>
    </row>
    <row r="152" spans="1:5" ht="14.4" x14ac:dyDescent="0.3">
      <c r="A152" s="28">
        <v>4502</v>
      </c>
      <c r="B152" s="29" t="s">
        <v>18</v>
      </c>
      <c r="C152" s="30">
        <f t="shared" ref="C152:E152" si="31">C153</f>
        <v>0</v>
      </c>
      <c r="D152" s="30">
        <f t="shared" si="31"/>
        <v>0</v>
      </c>
      <c r="E152" s="31">
        <f t="shared" si="31"/>
        <v>0</v>
      </c>
    </row>
    <row r="153" spans="1:5" ht="14.4" x14ac:dyDescent="0.3">
      <c r="A153" s="28" t="s">
        <v>219</v>
      </c>
      <c r="B153" s="29" t="s">
        <v>131</v>
      </c>
      <c r="C153" s="30">
        <v>0</v>
      </c>
      <c r="D153" s="30">
        <v>0</v>
      </c>
      <c r="E153" s="31">
        <v>0</v>
      </c>
    </row>
    <row r="154" spans="1:5" ht="14.4" x14ac:dyDescent="0.3">
      <c r="A154" s="28">
        <v>4503</v>
      </c>
      <c r="B154" s="29" t="s">
        <v>20</v>
      </c>
      <c r="C154" s="30">
        <f t="shared" ref="C154:E154" si="32">C155</f>
        <v>0</v>
      </c>
      <c r="D154" s="30">
        <f t="shared" si="32"/>
        <v>0</v>
      </c>
      <c r="E154" s="31">
        <f t="shared" si="32"/>
        <v>0</v>
      </c>
    </row>
    <row r="155" spans="1:5" s="7" customFormat="1" ht="14.4" x14ac:dyDescent="0.3">
      <c r="A155" s="28" t="s">
        <v>219</v>
      </c>
      <c r="B155" s="29" t="s">
        <v>132</v>
      </c>
      <c r="C155" s="30">
        <v>0</v>
      </c>
      <c r="D155" s="30">
        <v>0</v>
      </c>
      <c r="E155" s="31">
        <v>0</v>
      </c>
    </row>
    <row r="156" spans="1:5" s="7" customFormat="1" ht="14.4" x14ac:dyDescent="0.3">
      <c r="A156" s="28">
        <v>4504</v>
      </c>
      <c r="B156" s="29" t="s">
        <v>22</v>
      </c>
      <c r="C156" s="30">
        <f t="shared" ref="C156:E156" si="33">C157</f>
        <v>0</v>
      </c>
      <c r="D156" s="30">
        <f t="shared" si="33"/>
        <v>0</v>
      </c>
      <c r="E156" s="31">
        <f t="shared" si="33"/>
        <v>0</v>
      </c>
    </row>
    <row r="157" spans="1:5" ht="14.4" x14ac:dyDescent="0.3">
      <c r="A157" s="28" t="s">
        <v>219</v>
      </c>
      <c r="B157" s="29" t="s">
        <v>133</v>
      </c>
      <c r="C157" s="30">
        <v>0</v>
      </c>
      <c r="D157" s="30">
        <v>0</v>
      </c>
      <c r="E157" s="31">
        <v>0</v>
      </c>
    </row>
    <row r="158" spans="1:5" x14ac:dyDescent="0.3">
      <c r="A158" s="22">
        <v>5000</v>
      </c>
      <c r="B158" s="23" t="s">
        <v>252</v>
      </c>
      <c r="C158" s="24">
        <f t="shared" ref="C158:E158" si="34">C159+C179</f>
        <v>137884.79</v>
      </c>
      <c r="D158" s="24">
        <f t="shared" si="34"/>
        <v>118535.34</v>
      </c>
      <c r="E158" s="25">
        <f t="shared" si="34"/>
        <v>227889.88</v>
      </c>
    </row>
    <row r="159" spans="1:5" x14ac:dyDescent="0.3">
      <c r="A159" s="26">
        <v>5100</v>
      </c>
      <c r="B159" s="27" t="s">
        <v>134</v>
      </c>
      <c r="C159" s="24">
        <f t="shared" ref="C159:E159" si="35">C160+C161+C163+C164+C165+C166+C167+C168</f>
        <v>65963.19</v>
      </c>
      <c r="D159" s="24">
        <f t="shared" si="35"/>
        <v>62121.41</v>
      </c>
      <c r="E159" s="25">
        <f t="shared" si="35"/>
        <v>100958.51999999999</v>
      </c>
    </row>
    <row r="160" spans="1:5" ht="27.6" x14ac:dyDescent="0.3">
      <c r="A160" s="28">
        <v>5102</v>
      </c>
      <c r="B160" s="29" t="s">
        <v>135</v>
      </c>
      <c r="C160" s="32">
        <v>31720</v>
      </c>
      <c r="D160" s="32">
        <v>32500</v>
      </c>
      <c r="E160" s="33">
        <v>27250</v>
      </c>
    </row>
    <row r="161" spans="1:5" ht="14.4" x14ac:dyDescent="0.3">
      <c r="A161" s="28">
        <v>5103</v>
      </c>
      <c r="B161" s="29" t="s">
        <v>136</v>
      </c>
      <c r="C161" s="30">
        <f t="shared" ref="C161:E161" si="36">C162</f>
        <v>15073.94</v>
      </c>
      <c r="D161" s="30">
        <f t="shared" si="36"/>
        <v>14858.41</v>
      </c>
      <c r="E161" s="31">
        <f t="shared" si="36"/>
        <v>16311.62</v>
      </c>
    </row>
    <row r="162" spans="1:5" ht="27.6" x14ac:dyDescent="0.3">
      <c r="A162" s="28" t="s">
        <v>219</v>
      </c>
      <c r="B162" s="29" t="s">
        <v>137</v>
      </c>
      <c r="C162" s="32">
        <v>15073.94</v>
      </c>
      <c r="D162" s="32">
        <v>14858.41</v>
      </c>
      <c r="E162" s="33">
        <v>16311.62</v>
      </c>
    </row>
    <row r="163" spans="1:5" ht="14.4" x14ac:dyDescent="0.3">
      <c r="A163" s="37">
        <v>5107</v>
      </c>
      <c r="B163" s="38" t="s">
        <v>138</v>
      </c>
      <c r="C163" s="30">
        <v>0</v>
      </c>
      <c r="D163" s="30">
        <v>0</v>
      </c>
      <c r="E163" s="31">
        <v>0</v>
      </c>
    </row>
    <row r="164" spans="1:5" ht="14.4" x14ac:dyDescent="0.3">
      <c r="A164" s="37">
        <v>5108</v>
      </c>
      <c r="B164" s="38" t="s">
        <v>139</v>
      </c>
      <c r="C164" s="30">
        <v>0</v>
      </c>
      <c r="D164" s="30">
        <v>0</v>
      </c>
      <c r="E164" s="31">
        <v>0</v>
      </c>
    </row>
    <row r="165" spans="1:5" ht="14.4" x14ac:dyDescent="0.3">
      <c r="A165" s="37">
        <v>5111</v>
      </c>
      <c r="B165" s="38" t="s">
        <v>140</v>
      </c>
      <c r="C165" s="30">
        <v>0</v>
      </c>
      <c r="D165" s="30">
        <v>0</v>
      </c>
      <c r="E165" s="31">
        <v>0</v>
      </c>
    </row>
    <row r="166" spans="1:5" ht="26.4" x14ac:dyDescent="0.3">
      <c r="A166" s="37">
        <v>5112</v>
      </c>
      <c r="B166" s="38" t="s">
        <v>141</v>
      </c>
      <c r="C166" s="32">
        <v>0</v>
      </c>
      <c r="D166" s="32">
        <v>0</v>
      </c>
      <c r="E166" s="33">
        <v>9</v>
      </c>
    </row>
    <row r="167" spans="1:5" x14ac:dyDescent="0.3">
      <c r="A167" s="37">
        <v>5113</v>
      </c>
      <c r="B167" s="38" t="s">
        <v>142</v>
      </c>
      <c r="C167" s="32">
        <v>13938.17</v>
      </c>
      <c r="D167" s="32">
        <v>10725</v>
      </c>
      <c r="E167" s="33">
        <v>42378.22</v>
      </c>
    </row>
    <row r="168" spans="1:5" ht="14.4" x14ac:dyDescent="0.3">
      <c r="A168" s="37">
        <v>5114</v>
      </c>
      <c r="B168" s="38" t="s">
        <v>143</v>
      </c>
      <c r="C168" s="30">
        <f t="shared" ref="C168:E168" si="37">SUM(C169:C178)</f>
        <v>5231.08</v>
      </c>
      <c r="D168" s="30">
        <f t="shared" si="37"/>
        <v>4038</v>
      </c>
      <c r="E168" s="31">
        <f t="shared" si="37"/>
        <v>15009.68</v>
      </c>
    </row>
    <row r="169" spans="1:5" ht="26.4" x14ac:dyDescent="0.3">
      <c r="A169" s="37"/>
      <c r="B169" s="38" t="s">
        <v>144</v>
      </c>
      <c r="C169" s="32">
        <v>4556.08</v>
      </c>
      <c r="D169" s="32">
        <v>3250</v>
      </c>
      <c r="E169" s="33">
        <v>14559.68</v>
      </c>
    </row>
    <row r="170" spans="1:5" x14ac:dyDescent="0.3">
      <c r="A170" s="37"/>
      <c r="B170" s="38" t="s">
        <v>145</v>
      </c>
      <c r="C170" s="32">
        <v>0</v>
      </c>
      <c r="D170" s="32">
        <v>0</v>
      </c>
      <c r="E170" s="33">
        <v>0</v>
      </c>
    </row>
    <row r="171" spans="1:5" x14ac:dyDescent="0.3">
      <c r="A171" s="37"/>
      <c r="B171" s="38" t="s">
        <v>146</v>
      </c>
      <c r="C171" s="32">
        <v>0</v>
      </c>
      <c r="D171" s="32">
        <v>563</v>
      </c>
      <c r="E171" s="33">
        <v>0</v>
      </c>
    </row>
    <row r="172" spans="1:5" x14ac:dyDescent="0.3">
      <c r="A172" s="37"/>
      <c r="B172" s="38" t="s">
        <v>228</v>
      </c>
      <c r="C172" s="32">
        <v>675</v>
      </c>
      <c r="D172" s="32">
        <v>225</v>
      </c>
      <c r="E172" s="33">
        <v>450</v>
      </c>
    </row>
    <row r="173" spans="1:5" ht="14.4" x14ac:dyDescent="0.3">
      <c r="A173" s="37"/>
      <c r="B173" s="38" t="s">
        <v>147</v>
      </c>
      <c r="C173" s="30">
        <v>0</v>
      </c>
      <c r="D173" s="30">
        <v>0</v>
      </c>
      <c r="E173" s="31">
        <v>0</v>
      </c>
    </row>
    <row r="174" spans="1:5" ht="14.4" x14ac:dyDescent="0.3">
      <c r="A174" s="37"/>
      <c r="B174" s="38" t="s">
        <v>148</v>
      </c>
      <c r="C174" s="30">
        <v>0</v>
      </c>
      <c r="D174" s="30">
        <v>0</v>
      </c>
      <c r="E174" s="31">
        <v>0</v>
      </c>
    </row>
    <row r="175" spans="1:5" ht="14.4" x14ac:dyDescent="0.3">
      <c r="A175" s="37"/>
      <c r="B175" s="38" t="s">
        <v>149</v>
      </c>
      <c r="C175" s="30">
        <v>0</v>
      </c>
      <c r="D175" s="30">
        <v>0</v>
      </c>
      <c r="E175" s="31">
        <v>0</v>
      </c>
    </row>
    <row r="176" spans="1:5" s="7" customFormat="1" ht="26.4" x14ac:dyDescent="0.3">
      <c r="A176" s="37"/>
      <c r="B176" s="38" t="s">
        <v>150</v>
      </c>
      <c r="C176" s="30">
        <v>0</v>
      </c>
      <c r="D176" s="30">
        <v>0</v>
      </c>
      <c r="E176" s="31">
        <v>0</v>
      </c>
    </row>
    <row r="177" spans="1:5" ht="14.4" x14ac:dyDescent="0.3">
      <c r="A177" s="37"/>
      <c r="B177" s="38" t="s">
        <v>151</v>
      </c>
      <c r="C177" s="30">
        <v>0</v>
      </c>
      <c r="D177" s="30">
        <v>0</v>
      </c>
      <c r="E177" s="31">
        <v>0</v>
      </c>
    </row>
    <row r="178" spans="1:5" s="7" customFormat="1" ht="14.4" x14ac:dyDescent="0.3">
      <c r="A178" s="37"/>
      <c r="B178" s="38" t="s">
        <v>152</v>
      </c>
      <c r="C178" s="30">
        <v>0</v>
      </c>
      <c r="D178" s="30">
        <v>0</v>
      </c>
      <c r="E178" s="31">
        <v>0</v>
      </c>
    </row>
    <row r="179" spans="1:5" s="7" customFormat="1" x14ac:dyDescent="0.3">
      <c r="A179" s="39">
        <v>5200</v>
      </c>
      <c r="B179" s="40" t="s">
        <v>229</v>
      </c>
      <c r="C179" s="24">
        <f t="shared" ref="C179:E179" si="38">+C180</f>
        <v>71921.600000000006</v>
      </c>
      <c r="D179" s="24">
        <f t="shared" si="38"/>
        <v>56413.93</v>
      </c>
      <c r="E179" s="25">
        <f t="shared" si="38"/>
        <v>126931.36</v>
      </c>
    </row>
    <row r="180" spans="1:5" ht="26.4" x14ac:dyDescent="0.3">
      <c r="A180" s="41">
        <v>5201</v>
      </c>
      <c r="B180" s="42" t="s">
        <v>3</v>
      </c>
      <c r="C180" s="32">
        <v>71921.600000000006</v>
      </c>
      <c r="D180" s="32">
        <v>56413.93</v>
      </c>
      <c r="E180" s="33">
        <v>126931.36</v>
      </c>
    </row>
    <row r="181" spans="1:5" x14ac:dyDescent="0.3">
      <c r="A181" s="22">
        <v>6000</v>
      </c>
      <c r="B181" s="23" t="s">
        <v>253</v>
      </c>
      <c r="C181" s="24">
        <f t="shared" ref="C181" si="39">C182+C203</f>
        <v>1711777.1800000002</v>
      </c>
      <c r="D181" s="24">
        <f>D182+D203</f>
        <v>902696.14999999991</v>
      </c>
      <c r="E181" s="25">
        <f>E182+E203</f>
        <v>2375327.3200000003</v>
      </c>
    </row>
    <row r="182" spans="1:5" x14ac:dyDescent="0.3">
      <c r="A182" s="26">
        <v>6100</v>
      </c>
      <c r="B182" s="27" t="s">
        <v>153</v>
      </c>
      <c r="C182" s="24">
        <f t="shared" ref="C182" si="40">C183+C188+C189+C192+C193+C194+C195+C196+C197+C198+C199</f>
        <v>1711777.1800000002</v>
      </c>
      <c r="D182" s="24">
        <f>D183+D188+D189+D192+D193+D194+D195+D196+D197+D198+D199</f>
        <v>902696.14999999991</v>
      </c>
      <c r="E182" s="25">
        <f>E183+E188+E189+E192+E193+E194+E195+E196+E197+E198+E199</f>
        <v>2375327.3200000003</v>
      </c>
    </row>
    <row r="183" spans="1:5" ht="14.4" x14ac:dyDescent="0.3">
      <c r="A183" s="28">
        <v>6101</v>
      </c>
      <c r="B183" s="29" t="s">
        <v>18</v>
      </c>
      <c r="C183" s="30">
        <f t="shared" ref="C183" si="41">SUM(C184:C187)</f>
        <v>171188</v>
      </c>
      <c r="D183" s="30">
        <f>SUM(D184:D187)</f>
        <v>149862.21</v>
      </c>
      <c r="E183" s="31">
        <f>SUM(E184:E187)</f>
        <v>177148.5</v>
      </c>
    </row>
    <row r="184" spans="1:5" x14ac:dyDescent="0.3">
      <c r="A184" s="28"/>
      <c r="B184" s="43" t="s">
        <v>230</v>
      </c>
      <c r="C184" s="32">
        <v>37136</v>
      </c>
      <c r="D184" s="32">
        <v>33960</v>
      </c>
      <c r="E184" s="33">
        <v>19232</v>
      </c>
    </row>
    <row r="185" spans="1:5" x14ac:dyDescent="0.3">
      <c r="A185" s="28"/>
      <c r="B185" s="43" t="s">
        <v>231</v>
      </c>
      <c r="C185" s="32">
        <v>134052</v>
      </c>
      <c r="D185" s="32">
        <v>102861.5</v>
      </c>
      <c r="E185" s="33">
        <v>155256.5</v>
      </c>
    </row>
    <row r="186" spans="1:5" x14ac:dyDescent="0.3">
      <c r="A186" s="28"/>
      <c r="B186" s="43" t="s">
        <v>232</v>
      </c>
      <c r="C186" s="32"/>
      <c r="D186" s="32">
        <v>104.71</v>
      </c>
      <c r="E186" s="33">
        <v>0</v>
      </c>
    </row>
    <row r="187" spans="1:5" x14ac:dyDescent="0.3">
      <c r="A187" s="28"/>
      <c r="B187" s="43" t="s">
        <v>233</v>
      </c>
      <c r="C187" s="32">
        <v>0</v>
      </c>
      <c r="D187" s="32">
        <v>12936</v>
      </c>
      <c r="E187" s="33">
        <v>2660</v>
      </c>
    </row>
    <row r="188" spans="1:5" x14ac:dyDescent="0.3">
      <c r="A188" s="28">
        <v>6102</v>
      </c>
      <c r="B188" s="29" t="s">
        <v>14</v>
      </c>
      <c r="C188" s="32">
        <v>4307.55</v>
      </c>
      <c r="D188" s="32">
        <v>320.95</v>
      </c>
      <c r="E188" s="33">
        <v>16043.23</v>
      </c>
    </row>
    <row r="189" spans="1:5" ht="14.4" x14ac:dyDescent="0.3">
      <c r="A189" s="28">
        <v>6104</v>
      </c>
      <c r="B189" s="29" t="s">
        <v>154</v>
      </c>
      <c r="C189" s="30">
        <f t="shared" ref="C189:E189" si="42">SUM(C190:C191)</f>
        <v>358.56</v>
      </c>
      <c r="D189" s="30">
        <f t="shared" si="42"/>
        <v>15.32</v>
      </c>
      <c r="E189" s="31">
        <f t="shared" si="42"/>
        <v>7535.15</v>
      </c>
    </row>
    <row r="190" spans="1:5" x14ac:dyDescent="0.3">
      <c r="A190" s="28" t="s">
        <v>219</v>
      </c>
      <c r="B190" s="29" t="s">
        <v>155</v>
      </c>
      <c r="C190" s="32">
        <v>-105.81</v>
      </c>
      <c r="D190" s="32">
        <v>15.32</v>
      </c>
      <c r="E190" s="33">
        <v>56.08</v>
      </c>
    </row>
    <row r="191" spans="1:5" x14ac:dyDescent="0.3">
      <c r="A191" s="28" t="s">
        <v>219</v>
      </c>
      <c r="B191" s="29" t="s">
        <v>156</v>
      </c>
      <c r="C191" s="32">
        <v>464.37</v>
      </c>
      <c r="D191" s="32">
        <v>0</v>
      </c>
      <c r="E191" s="33">
        <v>7479.07</v>
      </c>
    </row>
    <row r="192" spans="1:5" x14ac:dyDescent="0.3">
      <c r="A192" s="28">
        <v>6105</v>
      </c>
      <c r="B192" s="29" t="s">
        <v>157</v>
      </c>
      <c r="C192" s="32">
        <v>344300</v>
      </c>
      <c r="D192" s="32">
        <v>152768</v>
      </c>
      <c r="E192" s="33">
        <v>166480</v>
      </c>
    </row>
    <row r="193" spans="1:5" x14ac:dyDescent="0.3">
      <c r="A193" s="28">
        <v>6106</v>
      </c>
      <c r="B193" s="29" t="s">
        <v>158</v>
      </c>
      <c r="C193" s="32">
        <v>0</v>
      </c>
      <c r="D193" s="32">
        <v>0</v>
      </c>
      <c r="E193" s="33">
        <v>0</v>
      </c>
    </row>
    <row r="194" spans="1:5" x14ac:dyDescent="0.3">
      <c r="A194" s="28">
        <v>6107</v>
      </c>
      <c r="B194" s="29" t="s">
        <v>22</v>
      </c>
      <c r="C194" s="32">
        <v>598.02</v>
      </c>
      <c r="D194" s="32">
        <v>340</v>
      </c>
      <c r="E194" s="33">
        <v>11573.39</v>
      </c>
    </row>
    <row r="195" spans="1:5" ht="14.4" x14ac:dyDescent="0.3">
      <c r="A195" s="28">
        <v>6108</v>
      </c>
      <c r="B195" s="29" t="s">
        <v>20</v>
      </c>
      <c r="C195" s="30">
        <v>0</v>
      </c>
      <c r="D195" s="30">
        <v>0</v>
      </c>
      <c r="E195" s="31">
        <v>0</v>
      </c>
    </row>
    <row r="196" spans="1:5" ht="14.4" x14ac:dyDescent="0.3">
      <c r="A196" s="28">
        <v>6110</v>
      </c>
      <c r="B196" s="29" t="s">
        <v>159</v>
      </c>
      <c r="C196" s="30">
        <v>0</v>
      </c>
      <c r="D196" s="30">
        <v>0</v>
      </c>
      <c r="E196" s="31">
        <v>0</v>
      </c>
    </row>
    <row r="197" spans="1:5" x14ac:dyDescent="0.3">
      <c r="A197" s="28">
        <v>6111</v>
      </c>
      <c r="B197" s="29" t="s">
        <v>160</v>
      </c>
      <c r="C197" s="32">
        <v>955433.55</v>
      </c>
      <c r="D197" s="32">
        <v>489215.67</v>
      </c>
      <c r="E197" s="33">
        <v>1921927.05</v>
      </c>
    </row>
    <row r="198" spans="1:5" x14ac:dyDescent="0.3">
      <c r="A198" s="28">
        <v>6112</v>
      </c>
      <c r="B198" s="29" t="s">
        <v>161</v>
      </c>
      <c r="C198" s="32">
        <v>3774.5</v>
      </c>
      <c r="D198" s="32">
        <v>0</v>
      </c>
      <c r="E198" s="33">
        <v>0</v>
      </c>
    </row>
    <row r="199" spans="1:5" s="7" customFormat="1" x14ac:dyDescent="0.3">
      <c r="A199" s="28">
        <v>6114</v>
      </c>
      <c r="B199" s="29" t="s">
        <v>162</v>
      </c>
      <c r="C199" s="30">
        <f t="shared" ref="C199:E199" si="43">SUM(C200:C202)</f>
        <v>231817</v>
      </c>
      <c r="D199" s="32">
        <f t="shared" si="43"/>
        <v>110174</v>
      </c>
      <c r="E199" s="33">
        <f t="shared" si="43"/>
        <v>74620</v>
      </c>
    </row>
    <row r="200" spans="1:5" x14ac:dyDescent="0.3">
      <c r="A200" s="28" t="s">
        <v>219</v>
      </c>
      <c r="B200" s="29" t="s">
        <v>163</v>
      </c>
      <c r="C200" s="32">
        <v>231817</v>
      </c>
      <c r="D200" s="32">
        <v>110174</v>
      </c>
      <c r="E200" s="33">
        <v>74620</v>
      </c>
    </row>
    <row r="201" spans="1:5" s="7" customFormat="1" ht="14.4" x14ac:dyDescent="0.3">
      <c r="A201" s="28" t="s">
        <v>219</v>
      </c>
      <c r="B201" s="29" t="s">
        <v>164</v>
      </c>
      <c r="C201" s="30">
        <v>0</v>
      </c>
      <c r="D201" s="30">
        <v>0</v>
      </c>
      <c r="E201" s="31">
        <v>0</v>
      </c>
    </row>
    <row r="202" spans="1:5" s="7" customFormat="1" x14ac:dyDescent="0.3">
      <c r="A202" s="28" t="s">
        <v>219</v>
      </c>
      <c r="B202" s="29" t="s">
        <v>165</v>
      </c>
      <c r="C202" s="32">
        <v>0</v>
      </c>
      <c r="D202" s="32">
        <v>0</v>
      </c>
      <c r="E202" s="33">
        <v>0</v>
      </c>
    </row>
    <row r="203" spans="1:5" x14ac:dyDescent="0.3">
      <c r="A203" s="26">
        <v>6200</v>
      </c>
      <c r="B203" s="27" t="s">
        <v>4</v>
      </c>
      <c r="C203" s="32">
        <f t="shared" ref="C203:E203" si="44">+C204</f>
        <v>0</v>
      </c>
      <c r="D203" s="32">
        <f t="shared" si="44"/>
        <v>0</v>
      </c>
      <c r="E203" s="33">
        <f t="shared" si="44"/>
        <v>0</v>
      </c>
    </row>
    <row r="204" spans="1:5" ht="14.4" x14ac:dyDescent="0.3">
      <c r="A204" s="28">
        <v>6201</v>
      </c>
      <c r="B204" s="29" t="s">
        <v>166</v>
      </c>
      <c r="C204" s="30">
        <v>0</v>
      </c>
      <c r="D204" s="30">
        <v>0</v>
      </c>
      <c r="E204" s="31">
        <v>0</v>
      </c>
    </row>
    <row r="205" spans="1:5" ht="27.6" x14ac:dyDescent="0.3">
      <c r="A205" s="22">
        <v>7000</v>
      </c>
      <c r="B205" s="23" t="s">
        <v>254</v>
      </c>
      <c r="C205" s="24">
        <f t="shared" ref="C205:E205" si="45">C206</f>
        <v>0</v>
      </c>
      <c r="D205" s="24">
        <f t="shared" si="45"/>
        <v>0</v>
      </c>
      <c r="E205" s="25">
        <f t="shared" si="45"/>
        <v>0</v>
      </c>
    </row>
    <row r="206" spans="1:5" ht="27.6" x14ac:dyDescent="0.3">
      <c r="A206" s="26">
        <v>7200</v>
      </c>
      <c r="B206" s="27" t="s">
        <v>167</v>
      </c>
      <c r="C206" s="24">
        <f t="shared" ref="C206:E206" si="46">SUM(C207:C215)</f>
        <v>0</v>
      </c>
      <c r="D206" s="24">
        <f t="shared" si="46"/>
        <v>0</v>
      </c>
      <c r="E206" s="25">
        <f t="shared" si="46"/>
        <v>0</v>
      </c>
    </row>
    <row r="207" spans="1:5" ht="14.4" x14ac:dyDescent="0.3">
      <c r="A207" s="28">
        <v>7202</v>
      </c>
      <c r="B207" s="29" t="s">
        <v>168</v>
      </c>
      <c r="C207" s="30">
        <v>0</v>
      </c>
      <c r="D207" s="30">
        <v>0</v>
      </c>
      <c r="E207" s="31">
        <v>0</v>
      </c>
    </row>
    <row r="208" spans="1:5" ht="14.4" x14ac:dyDescent="0.3">
      <c r="A208" s="28">
        <v>7204</v>
      </c>
      <c r="B208" s="29" t="s">
        <v>169</v>
      </c>
      <c r="C208" s="30">
        <v>0</v>
      </c>
      <c r="D208" s="30">
        <v>0</v>
      </c>
      <c r="E208" s="31">
        <v>0</v>
      </c>
    </row>
    <row r="209" spans="1:5" ht="27.6" x14ac:dyDescent="0.3">
      <c r="A209" s="28">
        <v>7206</v>
      </c>
      <c r="B209" s="29" t="s">
        <v>170</v>
      </c>
      <c r="C209" s="30">
        <v>0</v>
      </c>
      <c r="D209" s="30">
        <v>0</v>
      </c>
      <c r="E209" s="31">
        <v>0</v>
      </c>
    </row>
    <row r="210" spans="1:5" ht="14.4" x14ac:dyDescent="0.3">
      <c r="A210" s="28">
        <v>7220</v>
      </c>
      <c r="B210" s="29" t="s">
        <v>171</v>
      </c>
      <c r="C210" s="30">
        <v>0</v>
      </c>
      <c r="D210" s="30">
        <v>0</v>
      </c>
      <c r="E210" s="31">
        <v>0</v>
      </c>
    </row>
    <row r="211" spans="1:5" ht="14.4" x14ac:dyDescent="0.3">
      <c r="A211" s="28">
        <v>7221</v>
      </c>
      <c r="B211" s="29" t="s">
        <v>172</v>
      </c>
      <c r="C211" s="30">
        <v>0</v>
      </c>
      <c r="D211" s="30">
        <v>0</v>
      </c>
      <c r="E211" s="31">
        <v>0</v>
      </c>
    </row>
    <row r="212" spans="1:5" s="7" customFormat="1" ht="14.4" x14ac:dyDescent="0.3">
      <c r="A212" s="28">
        <v>7222</v>
      </c>
      <c r="B212" s="29" t="s">
        <v>173</v>
      </c>
      <c r="C212" s="30">
        <v>0</v>
      </c>
      <c r="D212" s="30">
        <v>0</v>
      </c>
      <c r="E212" s="31">
        <v>0</v>
      </c>
    </row>
    <row r="213" spans="1:5" s="7" customFormat="1" ht="14.4" x14ac:dyDescent="0.3">
      <c r="A213" s="28">
        <v>7223</v>
      </c>
      <c r="B213" s="29" t="s">
        <v>174</v>
      </c>
      <c r="C213" s="30">
        <v>0</v>
      </c>
      <c r="D213" s="30">
        <v>0</v>
      </c>
      <c r="E213" s="31">
        <v>0</v>
      </c>
    </row>
    <row r="214" spans="1:5" ht="14.4" x14ac:dyDescent="0.3">
      <c r="A214" s="28">
        <v>7229</v>
      </c>
      <c r="B214" s="29" t="s">
        <v>175</v>
      </c>
      <c r="C214" s="30">
        <v>0</v>
      </c>
      <c r="D214" s="30">
        <v>0</v>
      </c>
      <c r="E214" s="31">
        <v>0</v>
      </c>
    </row>
    <row r="215" spans="1:5" ht="27.6" x14ac:dyDescent="0.3">
      <c r="A215" s="28">
        <v>7230</v>
      </c>
      <c r="B215" s="29" t="s">
        <v>176</v>
      </c>
      <c r="C215" s="30">
        <v>0</v>
      </c>
      <c r="D215" s="30">
        <v>0</v>
      </c>
      <c r="E215" s="31">
        <v>0</v>
      </c>
    </row>
    <row r="216" spans="1:5" x14ac:dyDescent="0.3">
      <c r="A216" s="22">
        <v>8000</v>
      </c>
      <c r="B216" s="23" t="s">
        <v>255</v>
      </c>
      <c r="C216" s="24">
        <f t="shared" ref="C216:E216" si="47">C217+C228+C231</f>
        <v>30416886.640000001</v>
      </c>
      <c r="D216" s="24">
        <f t="shared" si="47"/>
        <v>34609255.620000005</v>
      </c>
      <c r="E216" s="25">
        <f t="shared" si="47"/>
        <v>36284714.819999993</v>
      </c>
    </row>
    <row r="217" spans="1:5" x14ac:dyDescent="0.3">
      <c r="A217" s="26">
        <v>8100</v>
      </c>
      <c r="B217" s="27" t="s">
        <v>177</v>
      </c>
      <c r="C217" s="24">
        <f t="shared" ref="C217:E217" si="48">SUM(C218:C227)</f>
        <v>18403310.41</v>
      </c>
      <c r="D217" s="24">
        <f t="shared" si="48"/>
        <v>22595679.390000001</v>
      </c>
      <c r="E217" s="25">
        <f t="shared" si="48"/>
        <v>24271138.589999996</v>
      </c>
    </row>
    <row r="218" spans="1:5" x14ac:dyDescent="0.3">
      <c r="A218" s="28">
        <v>8101</v>
      </c>
      <c r="B218" s="29" t="s">
        <v>178</v>
      </c>
      <c r="C218" s="32">
        <v>11889997.85</v>
      </c>
      <c r="D218" s="32">
        <v>13003501.539999999</v>
      </c>
      <c r="E218" s="33">
        <v>17153152.120000001</v>
      </c>
    </row>
    <row r="219" spans="1:5" x14ac:dyDescent="0.3">
      <c r="A219" s="28">
        <v>8102</v>
      </c>
      <c r="B219" s="29" t="s">
        <v>179</v>
      </c>
      <c r="C219" s="32">
        <v>1531997.31</v>
      </c>
      <c r="D219" s="32">
        <v>1707039.89</v>
      </c>
      <c r="E219" s="33">
        <v>2301414.66</v>
      </c>
    </row>
    <row r="220" spans="1:5" x14ac:dyDescent="0.3">
      <c r="A220" s="28">
        <v>8103</v>
      </c>
      <c r="B220" s="29" t="s">
        <v>180</v>
      </c>
      <c r="C220" s="32">
        <v>183423.14</v>
      </c>
      <c r="D220" s="32">
        <v>2105906.4900000002</v>
      </c>
      <c r="E220" s="33">
        <v>218707.31</v>
      </c>
    </row>
    <row r="221" spans="1:5" x14ac:dyDescent="0.3">
      <c r="A221" s="28">
        <v>8104</v>
      </c>
      <c r="B221" s="29" t="s">
        <v>234</v>
      </c>
      <c r="C221" s="32">
        <v>464.83</v>
      </c>
      <c r="D221" s="32">
        <v>727.18</v>
      </c>
      <c r="E221" s="33">
        <v>592.72</v>
      </c>
    </row>
    <row r="222" spans="1:5" ht="27.6" x14ac:dyDescent="0.3">
      <c r="A222" s="28">
        <v>8105</v>
      </c>
      <c r="B222" s="29" t="s">
        <v>235</v>
      </c>
      <c r="C222" s="32">
        <v>424248.42</v>
      </c>
      <c r="D222" s="32">
        <v>357204.75</v>
      </c>
      <c r="E222" s="33">
        <v>336057.55</v>
      </c>
    </row>
    <row r="223" spans="1:5" x14ac:dyDescent="0.3">
      <c r="A223" s="28">
        <v>8106</v>
      </c>
      <c r="B223" s="29" t="s">
        <v>236</v>
      </c>
      <c r="C223" s="32">
        <v>422522.01</v>
      </c>
      <c r="D223" s="32">
        <v>504373.63</v>
      </c>
      <c r="E223" s="33">
        <v>284520.25</v>
      </c>
    </row>
    <row r="224" spans="1:5" ht="27.6" x14ac:dyDescent="0.3">
      <c r="A224" s="28">
        <v>8108</v>
      </c>
      <c r="B224" s="29" t="s">
        <v>237</v>
      </c>
      <c r="C224" s="32">
        <v>67623.83</v>
      </c>
      <c r="D224" s="32">
        <v>71892.5</v>
      </c>
      <c r="E224" s="33">
        <v>71892.5</v>
      </c>
    </row>
    <row r="225" spans="1:5" s="7" customFormat="1" x14ac:dyDescent="0.3">
      <c r="A225" s="28">
        <v>8109</v>
      </c>
      <c r="B225" s="29" t="s">
        <v>238</v>
      </c>
      <c r="C225" s="32">
        <v>2909334.65</v>
      </c>
      <c r="D225" s="32">
        <v>3862010.65</v>
      </c>
      <c r="E225" s="33">
        <v>2909334.65</v>
      </c>
    </row>
    <row r="226" spans="1:5" ht="27.6" x14ac:dyDescent="0.3">
      <c r="A226" s="28">
        <v>8110</v>
      </c>
      <c r="B226" s="29" t="s">
        <v>239</v>
      </c>
      <c r="C226" s="32">
        <v>894173.37</v>
      </c>
      <c r="D226" s="32">
        <v>879770.76</v>
      </c>
      <c r="E226" s="33">
        <v>912628.83</v>
      </c>
    </row>
    <row r="227" spans="1:5" x14ac:dyDescent="0.3">
      <c r="A227" s="28">
        <v>8111</v>
      </c>
      <c r="B227" s="29" t="s">
        <v>181</v>
      </c>
      <c r="C227" s="32">
        <v>79525</v>
      </c>
      <c r="D227" s="32">
        <v>103252</v>
      </c>
      <c r="E227" s="33">
        <v>82838</v>
      </c>
    </row>
    <row r="228" spans="1:5" s="7" customFormat="1" x14ac:dyDescent="0.3">
      <c r="A228" s="26">
        <v>8200</v>
      </c>
      <c r="B228" s="27" t="s">
        <v>182</v>
      </c>
      <c r="C228" s="24">
        <f t="shared" ref="C228:E228" si="49">SUM(C229:C230)</f>
        <v>12013576.23</v>
      </c>
      <c r="D228" s="24">
        <f t="shared" si="49"/>
        <v>12013576.23</v>
      </c>
      <c r="E228" s="25">
        <f t="shared" si="49"/>
        <v>12013576.23</v>
      </c>
    </row>
    <row r="229" spans="1:5" ht="27.6" x14ac:dyDescent="0.3">
      <c r="A229" s="28">
        <v>8201</v>
      </c>
      <c r="B229" s="29" t="s">
        <v>183</v>
      </c>
      <c r="C229" s="32">
        <v>8265606.8300000001</v>
      </c>
      <c r="D229" s="32">
        <v>8265606.8300000001</v>
      </c>
      <c r="E229" s="33">
        <v>8265606.8300000001</v>
      </c>
    </row>
    <row r="230" spans="1:5" ht="27.6" x14ac:dyDescent="0.3">
      <c r="A230" s="28">
        <v>8202</v>
      </c>
      <c r="B230" s="29" t="s">
        <v>184</v>
      </c>
      <c r="C230" s="32">
        <v>3747969.4</v>
      </c>
      <c r="D230" s="32">
        <v>3747969.4</v>
      </c>
      <c r="E230" s="33">
        <v>3747969.4</v>
      </c>
    </row>
    <row r="231" spans="1:5" ht="27.6" x14ac:dyDescent="0.3">
      <c r="A231" s="26">
        <v>8300</v>
      </c>
      <c r="B231" s="27" t="s">
        <v>185</v>
      </c>
      <c r="C231" s="24">
        <f t="shared" ref="C231:E231" si="50">SUM(C232:C257)</f>
        <v>0</v>
      </c>
      <c r="D231" s="24">
        <f t="shared" si="50"/>
        <v>0</v>
      </c>
      <c r="E231" s="25">
        <f t="shared" si="50"/>
        <v>0</v>
      </c>
    </row>
    <row r="232" spans="1:5" ht="27.6" x14ac:dyDescent="0.3">
      <c r="A232" s="28">
        <v>8301</v>
      </c>
      <c r="B232" s="29" t="s">
        <v>186</v>
      </c>
      <c r="C232" s="30">
        <v>0</v>
      </c>
      <c r="D232" s="30">
        <v>0</v>
      </c>
      <c r="E232" s="31">
        <v>0</v>
      </c>
    </row>
    <row r="233" spans="1:5" ht="27.6" x14ac:dyDescent="0.3">
      <c r="A233" s="28">
        <v>8302</v>
      </c>
      <c r="B233" s="29" t="s">
        <v>187</v>
      </c>
      <c r="C233" s="30">
        <v>0</v>
      </c>
      <c r="D233" s="30">
        <v>0</v>
      </c>
      <c r="E233" s="31">
        <v>0</v>
      </c>
    </row>
    <row r="234" spans="1:5" ht="14.4" x14ac:dyDescent="0.3">
      <c r="A234" s="28">
        <v>8303</v>
      </c>
      <c r="B234" s="29" t="s">
        <v>188</v>
      </c>
      <c r="C234" s="30">
        <v>0</v>
      </c>
      <c r="D234" s="30">
        <v>0</v>
      </c>
      <c r="E234" s="31">
        <v>0</v>
      </c>
    </row>
    <row r="235" spans="1:5" x14ac:dyDescent="0.3">
      <c r="A235" s="28">
        <v>8304</v>
      </c>
      <c r="B235" s="29" t="s">
        <v>189</v>
      </c>
      <c r="C235" s="32">
        <v>0</v>
      </c>
      <c r="D235" s="32">
        <v>0</v>
      </c>
      <c r="E235" s="33">
        <v>0</v>
      </c>
    </row>
    <row r="236" spans="1:5" x14ac:dyDescent="0.3">
      <c r="A236" s="28">
        <v>8305</v>
      </c>
      <c r="B236" s="29" t="s">
        <v>190</v>
      </c>
      <c r="C236" s="32">
        <v>0</v>
      </c>
      <c r="D236" s="32">
        <v>0</v>
      </c>
      <c r="E236" s="33">
        <v>0</v>
      </c>
    </row>
    <row r="237" spans="1:5" ht="27.6" x14ac:dyDescent="0.3">
      <c r="A237" s="28">
        <v>8306</v>
      </c>
      <c r="B237" s="29" t="s">
        <v>191</v>
      </c>
      <c r="C237" s="30">
        <v>0</v>
      </c>
      <c r="D237" s="30">
        <v>0</v>
      </c>
      <c r="E237" s="31">
        <v>0</v>
      </c>
    </row>
    <row r="238" spans="1:5" x14ac:dyDescent="0.3">
      <c r="A238" s="28">
        <v>8307</v>
      </c>
      <c r="B238" s="29" t="s">
        <v>240</v>
      </c>
      <c r="C238" s="32">
        <v>0</v>
      </c>
      <c r="D238" s="32">
        <v>0</v>
      </c>
      <c r="E238" s="33">
        <v>0</v>
      </c>
    </row>
    <row r="239" spans="1:5" ht="14.4" x14ac:dyDescent="0.3">
      <c r="A239" s="28">
        <v>8308</v>
      </c>
      <c r="B239" s="29" t="s">
        <v>192</v>
      </c>
      <c r="C239" s="30">
        <v>0</v>
      </c>
      <c r="D239" s="30">
        <v>0</v>
      </c>
      <c r="E239" s="31">
        <v>0</v>
      </c>
    </row>
    <row r="240" spans="1:5" ht="14.4" x14ac:dyDescent="0.3">
      <c r="A240" s="28">
        <v>8309</v>
      </c>
      <c r="B240" s="29" t="s">
        <v>193</v>
      </c>
      <c r="C240" s="30">
        <v>0</v>
      </c>
      <c r="D240" s="30">
        <v>0</v>
      </c>
      <c r="E240" s="31">
        <v>0</v>
      </c>
    </row>
    <row r="241" spans="1:5" ht="14.4" x14ac:dyDescent="0.3">
      <c r="A241" s="28">
        <v>8310</v>
      </c>
      <c r="B241" s="29" t="s">
        <v>194</v>
      </c>
      <c r="C241" s="30">
        <v>0</v>
      </c>
      <c r="D241" s="30">
        <v>0</v>
      </c>
      <c r="E241" s="31">
        <v>0</v>
      </c>
    </row>
    <row r="242" spans="1:5" ht="14.4" x14ac:dyDescent="0.3">
      <c r="A242" s="28">
        <v>8311</v>
      </c>
      <c r="B242" s="29" t="s">
        <v>195</v>
      </c>
      <c r="C242" s="30">
        <v>0</v>
      </c>
      <c r="D242" s="30">
        <v>0</v>
      </c>
      <c r="E242" s="31">
        <v>0</v>
      </c>
    </row>
    <row r="243" spans="1:5" ht="14.4" x14ac:dyDescent="0.3">
      <c r="A243" s="28">
        <v>8312</v>
      </c>
      <c r="B243" s="29" t="s">
        <v>196</v>
      </c>
      <c r="C243" s="30">
        <v>0</v>
      </c>
      <c r="D243" s="30">
        <v>0</v>
      </c>
      <c r="E243" s="31">
        <v>0</v>
      </c>
    </row>
    <row r="244" spans="1:5" ht="14.4" x14ac:dyDescent="0.3">
      <c r="A244" s="28">
        <v>8313</v>
      </c>
      <c r="B244" s="29" t="s">
        <v>197</v>
      </c>
      <c r="C244" s="30">
        <v>0</v>
      </c>
      <c r="D244" s="30">
        <v>0</v>
      </c>
      <c r="E244" s="31">
        <v>0</v>
      </c>
    </row>
    <row r="245" spans="1:5" ht="14.4" x14ac:dyDescent="0.3">
      <c r="A245" s="28">
        <v>8314</v>
      </c>
      <c r="B245" s="29" t="s">
        <v>198</v>
      </c>
      <c r="C245" s="30">
        <v>0</v>
      </c>
      <c r="D245" s="30">
        <v>0</v>
      </c>
      <c r="E245" s="31">
        <v>0</v>
      </c>
    </row>
    <row r="246" spans="1:5" ht="14.4" x14ac:dyDescent="0.3">
      <c r="A246" s="28">
        <v>8315</v>
      </c>
      <c r="B246" s="29" t="s">
        <v>199</v>
      </c>
      <c r="C246" s="30">
        <v>0</v>
      </c>
      <c r="D246" s="30">
        <v>0</v>
      </c>
      <c r="E246" s="31">
        <v>0</v>
      </c>
    </row>
    <row r="247" spans="1:5" ht="14.4" x14ac:dyDescent="0.3">
      <c r="A247" s="28">
        <v>8316</v>
      </c>
      <c r="B247" s="29" t="s">
        <v>200</v>
      </c>
      <c r="C247" s="30">
        <v>0</v>
      </c>
      <c r="D247" s="30">
        <v>0</v>
      </c>
      <c r="E247" s="31">
        <v>0</v>
      </c>
    </row>
    <row r="248" spans="1:5" ht="14.4" x14ac:dyDescent="0.3">
      <c r="A248" s="28">
        <v>8317</v>
      </c>
      <c r="B248" s="29" t="s">
        <v>201</v>
      </c>
      <c r="C248" s="30">
        <v>0</v>
      </c>
      <c r="D248" s="30">
        <v>0</v>
      </c>
      <c r="E248" s="31">
        <v>0</v>
      </c>
    </row>
    <row r="249" spans="1:5" ht="14.4" x14ac:dyDescent="0.3">
      <c r="A249" s="28">
        <v>8318</v>
      </c>
      <c r="B249" s="29" t="s">
        <v>202</v>
      </c>
      <c r="C249" s="30">
        <v>0</v>
      </c>
      <c r="D249" s="30">
        <v>0</v>
      </c>
      <c r="E249" s="31">
        <v>0</v>
      </c>
    </row>
    <row r="250" spans="1:5" ht="14.4" x14ac:dyDescent="0.3">
      <c r="A250" s="28">
        <v>8319</v>
      </c>
      <c r="B250" s="29" t="s">
        <v>203</v>
      </c>
      <c r="C250" s="30">
        <v>0</v>
      </c>
      <c r="D250" s="30">
        <v>0</v>
      </c>
      <c r="E250" s="31">
        <v>0</v>
      </c>
    </row>
    <row r="251" spans="1:5" ht="27.6" x14ac:dyDescent="0.3">
      <c r="A251" s="28">
        <v>8322</v>
      </c>
      <c r="B251" s="29" t="s">
        <v>204</v>
      </c>
      <c r="C251" s="30">
        <v>0</v>
      </c>
      <c r="D251" s="30">
        <v>0</v>
      </c>
      <c r="E251" s="31">
        <v>0</v>
      </c>
    </row>
    <row r="252" spans="1:5" x14ac:dyDescent="0.3">
      <c r="A252" s="28">
        <v>8330</v>
      </c>
      <c r="B252" s="44" t="s">
        <v>216</v>
      </c>
      <c r="C252" s="32">
        <v>0</v>
      </c>
      <c r="D252" s="32">
        <v>0</v>
      </c>
      <c r="E252" s="33">
        <v>0</v>
      </c>
    </row>
    <row r="253" spans="1:5" ht="27.6" x14ac:dyDescent="0.3">
      <c r="A253" s="28">
        <v>8338</v>
      </c>
      <c r="B253" s="29" t="s">
        <v>205</v>
      </c>
      <c r="C253" s="30">
        <v>0</v>
      </c>
      <c r="D253" s="30">
        <v>0</v>
      </c>
      <c r="E253" s="31">
        <v>0</v>
      </c>
    </row>
    <row r="254" spans="1:5" s="7" customFormat="1" ht="14.4" x14ac:dyDescent="0.3">
      <c r="A254" s="28">
        <v>8349</v>
      </c>
      <c r="B254" s="44" t="s">
        <v>241</v>
      </c>
      <c r="C254" s="30">
        <v>0</v>
      </c>
      <c r="D254" s="30">
        <v>0</v>
      </c>
      <c r="E254" s="31">
        <v>0</v>
      </c>
    </row>
    <row r="255" spans="1:5" s="7" customFormat="1" ht="27.6" x14ac:dyDescent="0.3">
      <c r="A255" s="28">
        <v>8350</v>
      </c>
      <c r="B255" s="29" t="s">
        <v>206</v>
      </c>
      <c r="C255" s="32">
        <v>0</v>
      </c>
      <c r="D255" s="32">
        <v>0</v>
      </c>
      <c r="E255" s="33">
        <v>0</v>
      </c>
    </row>
    <row r="256" spans="1:5" ht="14.4" x14ac:dyDescent="0.3">
      <c r="A256" s="28">
        <v>8353</v>
      </c>
      <c r="B256" s="29" t="s">
        <v>207</v>
      </c>
      <c r="C256" s="30">
        <v>0</v>
      </c>
      <c r="D256" s="30">
        <v>0</v>
      </c>
      <c r="E256" s="31">
        <v>0</v>
      </c>
    </row>
    <row r="257" spans="1:5" ht="14.4" x14ac:dyDescent="0.3">
      <c r="A257" s="45">
        <v>8362</v>
      </c>
      <c r="B257" s="46" t="s">
        <v>242</v>
      </c>
      <c r="C257" s="30">
        <v>0</v>
      </c>
      <c r="D257" s="30">
        <v>0</v>
      </c>
      <c r="E257" s="31">
        <v>0</v>
      </c>
    </row>
    <row r="258" spans="1:5" ht="27.6" x14ac:dyDescent="0.3">
      <c r="A258" s="22">
        <v>9000</v>
      </c>
      <c r="B258" s="23" t="s">
        <v>256</v>
      </c>
      <c r="C258" s="24">
        <f t="shared" ref="C258:E258" si="51">C259+C265</f>
        <v>0</v>
      </c>
      <c r="D258" s="24">
        <f t="shared" si="51"/>
        <v>0</v>
      </c>
      <c r="E258" s="25">
        <f t="shared" si="51"/>
        <v>0</v>
      </c>
    </row>
    <row r="259" spans="1:5" x14ac:dyDescent="0.3">
      <c r="A259" s="26">
        <v>9300</v>
      </c>
      <c r="B259" s="27" t="s">
        <v>208</v>
      </c>
      <c r="C259" s="24">
        <f t="shared" ref="C259:E259" si="52">C260+C264</f>
        <v>0</v>
      </c>
      <c r="D259" s="24">
        <f t="shared" si="52"/>
        <v>0</v>
      </c>
      <c r="E259" s="25">
        <f t="shared" si="52"/>
        <v>0</v>
      </c>
    </row>
    <row r="260" spans="1:5" ht="27.6" x14ac:dyDescent="0.3">
      <c r="A260" s="28">
        <v>9301</v>
      </c>
      <c r="B260" s="29" t="s">
        <v>209</v>
      </c>
      <c r="C260" s="30">
        <f t="shared" ref="C260:E260" si="53">SUM(C261:C263)</f>
        <v>0</v>
      </c>
      <c r="D260" s="30">
        <f t="shared" si="53"/>
        <v>0</v>
      </c>
      <c r="E260" s="31">
        <f t="shared" si="53"/>
        <v>0</v>
      </c>
    </row>
    <row r="261" spans="1:5" s="7" customFormat="1" ht="14.4" x14ac:dyDescent="0.3">
      <c r="A261" s="28" t="s">
        <v>219</v>
      </c>
      <c r="B261" s="29" t="s">
        <v>210</v>
      </c>
      <c r="C261" s="30">
        <v>0</v>
      </c>
      <c r="D261" s="30">
        <v>0</v>
      </c>
      <c r="E261" s="31">
        <v>0</v>
      </c>
    </row>
    <row r="262" spans="1:5" ht="14.4" x14ac:dyDescent="0.3">
      <c r="A262" s="28" t="s">
        <v>219</v>
      </c>
      <c r="B262" s="29" t="s">
        <v>211</v>
      </c>
      <c r="C262" s="30">
        <v>0</v>
      </c>
      <c r="D262" s="30">
        <v>0</v>
      </c>
      <c r="E262" s="31">
        <v>0</v>
      </c>
    </row>
    <row r="263" spans="1:5" s="7" customFormat="1" ht="14.4" x14ac:dyDescent="0.3">
      <c r="A263" s="28" t="s">
        <v>219</v>
      </c>
      <c r="B263" s="29" t="s">
        <v>212</v>
      </c>
      <c r="C263" s="30">
        <v>0</v>
      </c>
      <c r="D263" s="30">
        <v>0</v>
      </c>
      <c r="E263" s="31">
        <v>0</v>
      </c>
    </row>
    <row r="264" spans="1:5" ht="14.4" x14ac:dyDescent="0.3">
      <c r="A264" s="28">
        <v>9302</v>
      </c>
      <c r="B264" s="29" t="s">
        <v>213</v>
      </c>
      <c r="C264" s="30">
        <v>0</v>
      </c>
      <c r="D264" s="30">
        <v>0</v>
      </c>
      <c r="E264" s="31">
        <v>0</v>
      </c>
    </row>
    <row r="265" spans="1:5" x14ac:dyDescent="0.3">
      <c r="A265" s="22">
        <v>9400</v>
      </c>
      <c r="B265" s="23" t="s">
        <v>214</v>
      </c>
      <c r="C265" s="32">
        <f t="shared" ref="C265:E265" si="54">C266</f>
        <v>0</v>
      </c>
      <c r="D265" s="32">
        <f t="shared" si="54"/>
        <v>0</v>
      </c>
      <c r="E265" s="33">
        <f t="shared" si="54"/>
        <v>0</v>
      </c>
    </row>
    <row r="266" spans="1:5" ht="14.4" x14ac:dyDescent="0.3">
      <c r="A266" s="28">
        <v>9401</v>
      </c>
      <c r="B266" s="29" t="s">
        <v>215</v>
      </c>
      <c r="C266" s="30">
        <v>0</v>
      </c>
      <c r="D266" s="30">
        <v>0</v>
      </c>
      <c r="E266" s="31">
        <v>0</v>
      </c>
    </row>
    <row r="267" spans="1:5" ht="14.4" x14ac:dyDescent="0.3">
      <c r="A267" s="47">
        <v>0</v>
      </c>
      <c r="B267" s="48" t="s">
        <v>217</v>
      </c>
      <c r="C267" s="49">
        <f>C268</f>
        <v>10977000</v>
      </c>
      <c r="D267" s="49">
        <f>D268</f>
        <v>0</v>
      </c>
      <c r="E267" s="49">
        <f>E268</f>
        <v>0</v>
      </c>
    </row>
    <row r="268" spans="1:5" ht="14.4" x14ac:dyDescent="0.3">
      <c r="A268" s="50">
        <v>1</v>
      </c>
      <c r="B268" s="51" t="s">
        <v>218</v>
      </c>
      <c r="C268" s="49">
        <v>10977000</v>
      </c>
      <c r="D268" s="49">
        <v>0</v>
      </c>
      <c r="E268" s="49">
        <v>0</v>
      </c>
    </row>
    <row r="269" spans="1:5" ht="15.6" thickBot="1" x14ac:dyDescent="0.35">
      <c r="A269" s="52"/>
      <c r="B269" s="53" t="s">
        <v>257</v>
      </c>
      <c r="C269" s="54">
        <f>+C7+C43+C50+C158+C181+C205+C216+C258+C267</f>
        <v>71868655.359999999</v>
      </c>
      <c r="D269" s="54">
        <f>+D7+D43+D50+D158+D181+D205+D216+D258+D267</f>
        <v>50044456.940000005</v>
      </c>
      <c r="E269" s="54">
        <f>+E7+E43+E50+E158+E181+E205+E216+E258+E267</f>
        <v>56549481.11999999</v>
      </c>
    </row>
    <row r="270" spans="1:5" ht="14.4" x14ac:dyDescent="0.3">
      <c r="A270" s="9"/>
      <c r="B270" s="9"/>
    </row>
    <row r="271" spans="1:5" ht="14.4" x14ac:dyDescent="0.3">
      <c r="A271" s="9"/>
      <c r="B271" s="9"/>
    </row>
    <row r="272" spans="1:5" ht="14.4" x14ac:dyDescent="0.3">
      <c r="A272" s="9"/>
      <c r="B272" s="9"/>
    </row>
    <row r="273" spans="1:2" ht="14.4" x14ac:dyDescent="0.3">
      <c r="A273" s="9"/>
      <c r="B273" s="9"/>
    </row>
    <row r="274" spans="1:2" ht="14.4" x14ac:dyDescent="0.3">
      <c r="A274" s="9"/>
      <c r="B274" s="9"/>
    </row>
    <row r="275" spans="1:2" ht="14.4" x14ac:dyDescent="0.3">
      <c r="A275" s="9"/>
      <c r="B275" s="9"/>
    </row>
    <row r="276" spans="1:2" ht="14.4" x14ac:dyDescent="0.3">
      <c r="A276" s="9"/>
      <c r="B276" s="9"/>
    </row>
    <row r="277" spans="1:2" ht="14.4" x14ac:dyDescent="0.3">
      <c r="A277" s="9"/>
      <c r="B277" s="9"/>
    </row>
    <row r="278" spans="1:2" ht="14.4" x14ac:dyDescent="0.3">
      <c r="A278" s="9"/>
      <c r="B278" s="9"/>
    </row>
    <row r="279" spans="1:2" ht="14.4" x14ac:dyDescent="0.3">
      <c r="A279" s="9"/>
      <c r="B279" s="9"/>
    </row>
    <row r="280" spans="1:2" ht="14.4" x14ac:dyDescent="0.3">
      <c r="A280" s="9"/>
      <c r="B280" s="9"/>
    </row>
    <row r="281" spans="1:2" ht="14.4" x14ac:dyDescent="0.3">
      <c r="A281" s="9"/>
      <c r="B281" s="9"/>
    </row>
    <row r="282" spans="1:2" ht="14.4" x14ac:dyDescent="0.3">
      <c r="A282" s="9"/>
      <c r="B282" s="9"/>
    </row>
  </sheetData>
  <mergeCells count="9">
    <mergeCell ref="A1:E1"/>
    <mergeCell ref="A3:E3"/>
    <mergeCell ref="A89:A90"/>
    <mergeCell ref="A2:E2"/>
    <mergeCell ref="A5:A6"/>
    <mergeCell ref="B5:B6"/>
    <mergeCell ref="C5:C6"/>
    <mergeCell ref="D5:D6"/>
    <mergeCell ref="E5:E6"/>
  </mergeCells>
  <printOptions horizontalCentered="1"/>
  <pageMargins left="0.19685039370078741" right="0.19685039370078741" top="0.39370078740157483" bottom="0.19685039370078741" header="0.31496062992125984" footer="0.31496062992125984"/>
  <pageSetup scale="80" orientation="portrait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2018-05-24T21:37:04Z</cp:lastPrinted>
  <dcterms:created xsi:type="dcterms:W3CDTF">2016-06-07T19:37:45Z</dcterms:created>
  <dcterms:modified xsi:type="dcterms:W3CDTF">2018-05-24T21:38:39Z</dcterms:modified>
</cp:coreProperties>
</file>